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345" windowWidth="18915" windowHeight="1000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list'!$F$4</definedName>
    <definedName name="MJ">'Krycí list'!$G$4</definedName>
    <definedName name="Mont">'Rekapitulace'!$H$13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'Položky'!$A$1:$G$61</definedName>
    <definedName name="_xlnm.Print_Area" localSheetId="1">'Rekapitulace'!$A$1:$I$22</definedName>
    <definedName name="PocetMJ">'Krycí list'!$G$7</definedName>
    <definedName name="Poznamka">'Krycí list'!$B$37</definedName>
    <definedName name="Projektant">'Krycí list'!$C$7</definedName>
    <definedName name="PSV">'Rekapitulace'!$F$13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<sst xmlns="http://schemas.openxmlformats.org/spreadsheetml/2006/main" count="221" uniqueCount="158">
  <si>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</si>
  <si>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</si>
  <si>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</si>
  <si>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</si>
  <si>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</si>
  <si>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</si>
  <si>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</si>
  <si>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</si>
  <si>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</si>
  <si>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</si>
  <si>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</si>
  <si>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</si>
  <si>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</si>
  <si>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</si>
  <si>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</si>
  <si>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</si>
  <si>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</si>
  <si>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</si>
  <si>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</si>
  <si>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</si>
  <si>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</si>
  <si>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</si>
  <si>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</si>
  <si>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</si>
  <si>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</si>
  <si>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</si>
  <si>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</si>
  <si>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</si>
  <si>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</si>
  <si>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</si>
  <si>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</si>
  <si>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</si>
  <si>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</si>
  <si>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</si>
  <si>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</si>
  <si>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</si>
  <si>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</si>
  <si>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</si>
  <si>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</si>
  <si>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</si>
  <si>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</si>
  <si>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</si>
  <si>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</si>
  <si>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</si>
  <si>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</si>
  <si>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</si>
  <si>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</si>
  <si>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</si>
  <si>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</si>
  <si>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</si>
  <si>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</si>
  <si>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</si>
  <si>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</si>
  <si>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</si>
  <si>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</si>
  <si>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</si>
  <si>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</si>
  <si>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</si>
  <si>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</si>
  <si>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</si>
  <si>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</si>
  <si>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</si>
  <si>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</si>
  <si>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</si>
  <si>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</si>
  <si>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</si>
  <si>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</si>
  <si>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</si>
  <si>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</si>
  <si>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</si>
  <si>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113 20-3111.R00</t>
  </si>
  <si>
    <t xml:space="preserve">Vytrhání obrub z dlažebních kostek </t>
  </si>
  <si>
    <t>m</t>
  </si>
  <si>
    <t>86,0+54,0+86,0</t>
  </si>
  <si>
    <t>113 20-2111.R00</t>
  </si>
  <si>
    <t xml:space="preserve">Vytrhání obrub z krajníků nebo obrubníků stojatých </t>
  </si>
  <si>
    <t>181 30-0010.RA0</t>
  </si>
  <si>
    <t xml:space="preserve">Rozprostření ornice v rovině tloušťka 15 cm </t>
  </si>
  <si>
    <t>m2</t>
  </si>
  <si>
    <t>úprava kolem obrubníku zelené plochy</t>
  </si>
  <si>
    <t>23,0*0,5</t>
  </si>
  <si>
    <t>113 10-6001.RAC</t>
  </si>
  <si>
    <t>Rozebrání zámk.dlažby 6 cm a podkladu,pl.do 200 m2 bez nakládání a odvozu na skládku</t>
  </si>
  <si>
    <t>5</t>
  </si>
  <si>
    <t>Komunikace</t>
  </si>
  <si>
    <t>596 21-5021.R00</t>
  </si>
  <si>
    <t>Kladení zámkové dlažby tl. 6 cm do drtě tl. 3 cm vč. dodávky drtě</t>
  </si>
  <si>
    <t>564 45-1111.R00</t>
  </si>
  <si>
    <t>Podklad ze struskového štěrku tloušťky 15 cm fr.8/16, se zhutněním</t>
  </si>
  <si>
    <t>592-456</t>
  </si>
  <si>
    <t>dlaždice betonová 230x140x6 cm šedá uni-dekor</t>
  </si>
  <si>
    <t>doplnění poškozených dlaždic 30%</t>
  </si>
  <si>
    <t>280,0*0,3</t>
  </si>
  <si>
    <t>91</t>
  </si>
  <si>
    <t>Doplňující práce na komunikaci</t>
  </si>
  <si>
    <t>914 99-1001.R00</t>
  </si>
  <si>
    <t xml:space="preserve">Montáž dočasné značky včetně stojanu </t>
  </si>
  <si>
    <t>914 99-3001.R00</t>
  </si>
  <si>
    <t xml:space="preserve">Demontáž dočasné značky včetně stojanu </t>
  </si>
  <si>
    <t>914 99-2001.R00</t>
  </si>
  <si>
    <t xml:space="preserve">Nájem dopravní značky včetně stojanu </t>
  </si>
  <si>
    <t>ks/den</t>
  </si>
  <si>
    <t>917 86-2111.R00</t>
  </si>
  <si>
    <t xml:space="preserve">Osazení stojat. obrub.bet. s opěrou,lože z C 12/15 </t>
  </si>
  <si>
    <t>u zelené plochy</t>
  </si>
  <si>
    <t>592-17306.0</t>
  </si>
  <si>
    <t xml:space="preserve">obrubník chodníkový ABO 100/8/25 šedý </t>
  </si>
  <si>
    <t>kus</t>
  </si>
  <si>
    <t>doplnění poškozených obrub, výměna</t>
  </si>
  <si>
    <t>917 46-1111.R00</t>
  </si>
  <si>
    <t xml:space="preserve">Osazení stoj.obrubníků, s opěrou, lože z BP 12,5 </t>
  </si>
  <si>
    <t>583-80313</t>
  </si>
  <si>
    <t xml:space="preserve">Obrubník kamenný přímý OP2  30x20 cm </t>
  </si>
  <si>
    <t>doplnění poškozených žulových obrub 30%</t>
  </si>
  <si>
    <t>140,0*0,3</t>
  </si>
  <si>
    <t>916 11-1111.R00</t>
  </si>
  <si>
    <t xml:space="preserve">Osazení obruby z kostek dlažebních </t>
  </si>
  <si>
    <t>583-80155</t>
  </si>
  <si>
    <t xml:space="preserve">kostka dlažební velká  15 -17 cm   1t=2,5m2 </t>
  </si>
  <si>
    <t>T</t>
  </si>
  <si>
    <t>doplnění dlažebních kostek žulových 3%</t>
  </si>
  <si>
    <t>226*0,15/2,5*0,03</t>
  </si>
  <si>
    <t>96</t>
  </si>
  <si>
    <t>Bourání konstrukcí</t>
  </si>
  <si>
    <t>962 10-0021.RA0</t>
  </si>
  <si>
    <t xml:space="preserve">Bourání betonu prostého </t>
  </si>
  <si>
    <t>m3</t>
  </si>
  <si>
    <t>betonové lemy chodníku</t>
  </si>
  <si>
    <t>30,0*0,15*0,25</t>
  </si>
  <si>
    <t>97</t>
  </si>
  <si>
    <t>Prorážení otvorů</t>
  </si>
  <si>
    <t>979 07-1112.R00</t>
  </si>
  <si>
    <t>Očištění vybour. kostek velkých žulové obruby</t>
  </si>
  <si>
    <t>86,0*0,3+54,0*0,15</t>
  </si>
  <si>
    <t>979 02-4441.R00</t>
  </si>
  <si>
    <t xml:space="preserve">Očištění vybour. obrubníků všech loží a výplní </t>
  </si>
  <si>
    <t>979 05-4441.R00</t>
  </si>
  <si>
    <t xml:space="preserve">Očištění vybour. dlaždic s výplní kamen. těženým </t>
  </si>
  <si>
    <t>997</t>
  </si>
  <si>
    <t>Likvidace suti</t>
  </si>
  <si>
    <t>979 08-7212.R00</t>
  </si>
  <si>
    <t xml:space="preserve">Nakládání suti na dopravní prostředky </t>
  </si>
  <si>
    <t>t</t>
  </si>
  <si>
    <t>280,0*0,18*1,7 ;starý podklad</t>
  </si>
  <si>
    <t>5,1 ;staré obrubníky</t>
  </si>
  <si>
    <t>2,2 ;beton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</si>
  <si>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</si>
  <si>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</si>
  <si>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</si>
  <si>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</si>
  <si>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979 99-0103.R00</t>
  </si>
  <si>
    <t xml:space="preserve">Poplatek za skládku suti </t>
  </si>
  <si>
    <t>Doprava</t>
  </si>
  <si>
    <t>Inženýrská činnost</t>
  </si>
  <si>
    <t>Zařízení staveniště</t>
  </si>
  <si>
    <t>Město Jablunkov</t>
  </si>
  <si>
    <t>Úprava stávajících zpevněných ploch v k.ú. Jablunkov</t>
  </si>
  <si>
    <t>Ing. Jan Byrtus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</si>
</sst>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18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9" fillId="0" borderId="52" xfId="20" applyFont="1" applyFill="1" applyBorder="1" applyAlignment="1">
      <alignment horizontal="center"/>
      <protection/>
    </xf>
    <xf numFmtId="49" fontId="9" fillId="0" borderId="52" xfId="20" applyNumberFormat="1" applyFont="1" applyFill="1" applyBorder="1" applyAlignment="1">
      <alignment horizontal="left"/>
      <protection/>
    </xf>
    <xf numFmtId="4" fontId="15" fillId="0" borderId="52" xfId="20" applyNumberFormat="1" applyFont="1" applyFill="1" applyBorder="1" applyAlignment="1">
      <alignment horizontal="right" wrapText="1"/>
      <protection/>
    </xf>
    <xf numFmtId="0" fontId="15" fillId="0" borderId="52" xfId="20" applyFont="1" applyFill="1" applyBorder="1" applyAlignment="1">
      <alignment horizontal="left" wrapText="1"/>
      <protection/>
    </xf>
    <xf numFmtId="0" fontId="15" fillId="0" borderId="52" xfId="0" applyFont="1" applyFill="1" applyBorder="1" applyAlignment="1">
      <alignment horizontal="right"/>
    </xf>
    <xf numFmtId="0" fontId="13" fillId="0" borderId="0" xfId="20" applyFont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6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7" fillId="0" borderId="0" xfId="20" applyFont="1" applyBorder="1">
      <alignment/>
      <protection/>
    </xf>
    <xf numFmtId="3" fontId="17" fillId="0" borderId="0" xfId="20" applyNumberFormat="1" applyFont="1" applyBorder="1" applyAlignment="1">
      <alignment horizontal="right"/>
      <protection/>
    </xf>
    <xf numFmtId="4" fontId="17" fillId="0" borderId="0" xfId="20" applyNumberFormat="1" applyFont="1" applyBorder="1">
      <alignment/>
      <protection/>
    </xf>
    <xf numFmtId="0" fontId="16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5" fillId="0" borderId="13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4" fillId="0" borderId="13" xfId="20" applyFont="1" applyFill="1" applyBorder="1" applyAlignment="1">
      <alignment horizontal="left" wrapText="1" indent="1"/>
      <protection/>
    </xf>
    <xf numFmtId="0" fontId="0" fillId="0" borderId="0" xfId="0" applyFill="1"/>
    <xf numFmtId="0" fontId="0" fillId="0" borderId="6" xfId="0" applyFill="1" applyBorder="1"/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34">
      <selection activeCell="J27" sqref="J2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/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156</v>
      </c>
      <c r="D6" s="10"/>
      <c r="E6" s="10"/>
      <c r="F6" s="18"/>
      <c r="G6" s="12"/>
    </row>
    <row r="7" spans="1:9" ht="12.75">
      <c r="A7" s="13" t="s">
        <v>8</v>
      </c>
      <c r="B7" s="15"/>
      <c r="C7" s="182"/>
      <c r="D7" s="183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2" t="s">
        <v>155</v>
      </c>
      <c r="D8" s="183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4"/>
      <c r="F11" s="185"/>
      <c r="G11" s="186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Rekapitulace!A18</f>
        <v>Doprava</v>
      </c>
      <c r="E14" s="44"/>
      <c r="F14" s="45"/>
      <c r="G14" s="42">
        <f>Rekapitulace!I18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 t="str">
        <f>Rekapitulace!A19</f>
        <v>Inženýrská činnost</v>
      </c>
      <c r="E15" s="46"/>
      <c r="F15" s="47"/>
      <c r="G15" s="42">
        <f>Rekapitulace!I19</f>
        <v>0</v>
      </c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 t="str">
        <f>Rekapitulace!A20</f>
        <v>Zařízení staveniště</v>
      </c>
      <c r="E16" s="46"/>
      <c r="F16" s="47"/>
      <c r="G16" s="42">
        <f>Rekapitulace!I20</f>
        <v>0</v>
      </c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 t="s">
        <v>157</v>
      </c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 ht="12.75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 ht="12.75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3" customHeight="1">
      <c r="A45" s="68"/>
      <c r="B45" s="187"/>
      <c r="C45" s="187"/>
      <c r="D45" s="187"/>
      <c r="E45" s="187"/>
      <c r="F45" s="187"/>
      <c r="G45" s="187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2"/>
  <sheetViews>
    <sheetView workbookViewId="0" topLeftCell="A1">
      <selection activeCell="H21" sqref="H21:I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8" t="s">
        <v>5</v>
      </c>
      <c r="B1" s="189"/>
      <c r="C1" s="69" t="str">
        <f>CONCATENATE(cislostavby," ",nazevstavby)</f>
        <v xml:space="preserve"> Úprava stávajících zpevněných ploch v k.ú. Jablunkov</v>
      </c>
      <c r="D1" s="70"/>
      <c r="E1" s="71"/>
      <c r="F1" s="70"/>
      <c r="G1" s="72"/>
      <c r="H1" s="73"/>
      <c r="I1" s="74"/>
    </row>
    <row r="2" spans="1:9" ht="13.5" thickBot="1">
      <c r="A2" s="190" t="s">
        <v>1</v>
      </c>
      <c r="B2" s="191"/>
      <c r="C2" s="75" t="str">
        <f>CONCATENATE(cisloobjektu," ",nazevobjektu)</f>
        <v xml:space="preserve"> </v>
      </c>
      <c r="D2" s="76"/>
      <c r="E2" s="77"/>
      <c r="F2" s="76"/>
      <c r="G2" s="192"/>
      <c r="H2" s="192"/>
      <c r="I2" s="193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7" t="str">
        <f>Položky!B7</f>
        <v>1</v>
      </c>
      <c r="B7" s="86" t="str">
        <f>Položky!C7</f>
        <v>Zemní práce</v>
      </c>
      <c r="C7" s="87"/>
      <c r="D7" s="88"/>
      <c r="E7" s="178">
        <f>Položky!BA15</f>
        <v>0</v>
      </c>
      <c r="F7" s="179">
        <f>Položky!BB15</f>
        <v>0</v>
      </c>
      <c r="G7" s="179">
        <f>Položky!BC15</f>
        <v>0</v>
      </c>
      <c r="H7" s="179">
        <f>Položky!BD15</f>
        <v>0</v>
      </c>
      <c r="I7" s="180">
        <f>Položky!BE15</f>
        <v>0</v>
      </c>
    </row>
    <row r="8" spans="1:9" s="11" customFormat="1" ht="12.75">
      <c r="A8" s="177" t="str">
        <f>Položky!B16</f>
        <v>5</v>
      </c>
      <c r="B8" s="86" t="str">
        <f>Položky!C16</f>
        <v>Komunikace</v>
      </c>
      <c r="C8" s="87"/>
      <c r="D8" s="88"/>
      <c r="E8" s="178">
        <f>Položky!BA22</f>
        <v>0</v>
      </c>
      <c r="F8" s="179">
        <f>Položky!BB22</f>
        <v>0</v>
      </c>
      <c r="G8" s="179">
        <f>Položky!BC22</f>
        <v>0</v>
      </c>
      <c r="H8" s="179">
        <f>Položky!BD22</f>
        <v>0</v>
      </c>
      <c r="I8" s="180">
        <f>Položky!BE22</f>
        <v>0</v>
      </c>
    </row>
    <row r="9" spans="1:9" s="11" customFormat="1" ht="12.75">
      <c r="A9" s="177" t="str">
        <f>Položky!B23</f>
        <v>91</v>
      </c>
      <c r="B9" s="86" t="str">
        <f>Položky!C23</f>
        <v>Doplňující práce na komunikaci</v>
      </c>
      <c r="C9" s="87"/>
      <c r="D9" s="88"/>
      <c r="E9" s="178">
        <f>Položky!BA41</f>
        <v>0</v>
      </c>
      <c r="F9" s="179">
        <f>Položky!BB41</f>
        <v>0</v>
      </c>
      <c r="G9" s="179">
        <f>Položky!BC41</f>
        <v>0</v>
      </c>
      <c r="H9" s="179">
        <f>Položky!BD41</f>
        <v>0</v>
      </c>
      <c r="I9" s="180">
        <f>Položky!BE41</f>
        <v>0</v>
      </c>
    </row>
    <row r="10" spans="1:9" s="11" customFormat="1" ht="12.75">
      <c r="A10" s="177" t="str">
        <f>Položky!B42</f>
        <v>96</v>
      </c>
      <c r="B10" s="86" t="str">
        <f>Položky!C42</f>
        <v>Bourání konstrukcí</v>
      </c>
      <c r="C10" s="87"/>
      <c r="D10" s="88"/>
      <c r="E10" s="178">
        <f>Položky!BA46</f>
        <v>0</v>
      </c>
      <c r="F10" s="179">
        <f>Položky!BB46</f>
        <v>0</v>
      </c>
      <c r="G10" s="179">
        <f>Položky!BC46</f>
        <v>0</v>
      </c>
      <c r="H10" s="179">
        <f>Položky!BD46</f>
        <v>0</v>
      </c>
      <c r="I10" s="180">
        <f>Položky!BE46</f>
        <v>0</v>
      </c>
    </row>
    <row r="11" spans="1:9" s="11" customFormat="1" ht="12.75">
      <c r="A11" s="177" t="str">
        <f>Položky!B47</f>
        <v>97</v>
      </c>
      <c r="B11" s="86" t="str">
        <f>Položky!C47</f>
        <v>Prorážení otvorů</v>
      </c>
      <c r="C11" s="87"/>
      <c r="D11" s="88"/>
      <c r="E11" s="178">
        <f>Položky!BA52</f>
        <v>0</v>
      </c>
      <c r="F11" s="179">
        <f>Položky!BB52</f>
        <v>0</v>
      </c>
      <c r="G11" s="179">
        <f>Položky!BC52</f>
        <v>0</v>
      </c>
      <c r="H11" s="179">
        <f>Položky!BD52</f>
        <v>0</v>
      </c>
      <c r="I11" s="180">
        <f>Položky!BE52</f>
        <v>0</v>
      </c>
    </row>
    <row r="12" spans="1:9" s="11" customFormat="1" ht="13.5" thickBot="1">
      <c r="A12" s="177" t="str">
        <f>Položky!B53</f>
        <v>997</v>
      </c>
      <c r="B12" s="86" t="str">
        <f>Položky!C53</f>
        <v>Likvidace suti</v>
      </c>
      <c r="C12" s="87"/>
      <c r="D12" s="88"/>
      <c r="E12" s="178">
        <f>Položky!BA61</f>
        <v>0</v>
      </c>
      <c r="F12" s="179">
        <f>Položky!BB61</f>
        <v>0</v>
      </c>
      <c r="G12" s="179">
        <f>Položky!BC61</f>
        <v>0</v>
      </c>
      <c r="H12" s="179">
        <f>Položky!BD61</f>
        <v>0</v>
      </c>
      <c r="I12" s="180">
        <f>Položky!BE61</f>
        <v>0</v>
      </c>
    </row>
    <row r="13" spans="1:9" s="94" customFormat="1" ht="13.5" thickBot="1">
      <c r="A13" s="89"/>
      <c r="B13" s="81" t="s">
        <v>50</v>
      </c>
      <c r="C13" s="81"/>
      <c r="D13" s="90"/>
      <c r="E13" s="91">
        <f>SUM(E7:E12)</f>
        <v>0</v>
      </c>
      <c r="F13" s="92">
        <f>SUM(F7:F12)</f>
        <v>0</v>
      </c>
      <c r="G13" s="92">
        <f>SUM(G7:G12)</f>
        <v>0</v>
      </c>
      <c r="H13" s="92">
        <f>SUM(H7:H12)</f>
        <v>0</v>
      </c>
      <c r="I13" s="93">
        <f>SUM(I7:I12)</f>
        <v>0</v>
      </c>
    </row>
    <row r="14" spans="1:9" ht="12.75">
      <c r="A14" s="87"/>
      <c r="B14" s="87"/>
      <c r="C14" s="87"/>
      <c r="D14" s="87"/>
      <c r="E14" s="87"/>
      <c r="F14" s="87"/>
      <c r="G14" s="87"/>
      <c r="H14" s="87"/>
      <c r="I14" s="87"/>
    </row>
    <row r="15" spans="1:57" ht="19.5" customHeight="1">
      <c r="A15" s="95" t="s">
        <v>51</v>
      </c>
      <c r="B15" s="95"/>
      <c r="C15" s="95"/>
      <c r="D15" s="95"/>
      <c r="E15" s="95"/>
      <c r="F15" s="95"/>
      <c r="G15" s="96"/>
      <c r="H15" s="95"/>
      <c r="I15" s="95"/>
      <c r="BA15" s="30"/>
      <c r="BB15" s="30"/>
      <c r="BC15" s="30"/>
      <c r="BD15" s="30"/>
      <c r="BE15" s="30"/>
    </row>
    <row r="16" spans="1:9" ht="13.5" thickBot="1">
      <c r="A16" s="97"/>
      <c r="B16" s="97"/>
      <c r="C16" s="97"/>
      <c r="D16" s="97"/>
      <c r="E16" s="97"/>
      <c r="F16" s="97"/>
      <c r="G16" s="97"/>
      <c r="H16" s="97"/>
      <c r="I16" s="97"/>
    </row>
    <row r="17" spans="1:9" ht="12.75">
      <c r="A17" s="98" t="s">
        <v>52</v>
      </c>
      <c r="B17" s="99"/>
      <c r="C17" s="99"/>
      <c r="D17" s="100"/>
      <c r="E17" s="101" t="s">
        <v>53</v>
      </c>
      <c r="F17" s="102" t="s">
        <v>54</v>
      </c>
      <c r="G17" s="103" t="s">
        <v>55</v>
      </c>
      <c r="H17" s="104"/>
      <c r="I17" s="105" t="s">
        <v>53</v>
      </c>
    </row>
    <row r="18" spans="1:53" ht="12.75">
      <c r="A18" s="106" t="s">
        <v>152</v>
      </c>
      <c r="B18" s="107"/>
      <c r="C18" s="107"/>
      <c r="D18" s="108"/>
      <c r="E18" s="109"/>
      <c r="F18" s="110">
        <v>0</v>
      </c>
      <c r="G18" s="111">
        <f>CHOOSE(BA18+1,HSV+PSV,HSV+PSV+Mont,HSV+PSV+Dodavka+Mont,HSV,PSV,Mont,Dodavka,Mont+Dodavka,0)</f>
        <v>0</v>
      </c>
      <c r="H18" s="112"/>
      <c r="I18" s="113">
        <f>E18+F18*G18/100</f>
        <v>0</v>
      </c>
      <c r="BA18">
        <v>0</v>
      </c>
    </row>
    <row r="19" spans="1:53" ht="12.75">
      <c r="A19" s="106" t="s">
        <v>153</v>
      </c>
      <c r="B19" s="107"/>
      <c r="C19" s="107"/>
      <c r="D19" s="108"/>
      <c r="E19" s="109"/>
      <c r="F19" s="110">
        <v>0</v>
      </c>
      <c r="G19" s="111">
        <f>CHOOSE(BA19+1,HSV+PSV,HSV+PSV+Mont,HSV+PSV+Dodavka+Mont,HSV,PSV,Mont,Dodavka,Mont+Dodavka,0)</f>
        <v>0</v>
      </c>
      <c r="H19" s="112"/>
      <c r="I19" s="113">
        <f>E19+F19*G19/100</f>
        <v>0</v>
      </c>
      <c r="BA19">
        <v>0</v>
      </c>
    </row>
    <row r="20" spans="1:53" ht="12.75">
      <c r="A20" s="106" t="s">
        <v>154</v>
      </c>
      <c r="B20" s="107"/>
      <c r="C20" s="107"/>
      <c r="D20" s="108"/>
      <c r="E20" s="109"/>
      <c r="F20" s="110">
        <v>0</v>
      </c>
      <c r="G20" s="111">
        <f>CHOOSE(BA20+1,HSV+PSV,HSV+PSV+Mont,HSV+PSV+Dodavka+Mont,HSV,PSV,Mont,Dodavka,Mont+Dodavka,0)</f>
        <v>0</v>
      </c>
      <c r="H20" s="112"/>
      <c r="I20" s="113">
        <f>E20+F20*G20/100</f>
        <v>0</v>
      </c>
      <c r="BA20">
        <v>0</v>
      </c>
    </row>
    <row r="21" spans="1:9" ht="13.5" thickBot="1">
      <c r="A21" s="114"/>
      <c r="B21" s="115" t="s">
        <v>56</v>
      </c>
      <c r="C21" s="116"/>
      <c r="D21" s="117"/>
      <c r="E21" s="118"/>
      <c r="F21" s="119"/>
      <c r="G21" s="119"/>
      <c r="H21" s="194">
        <f>SUM(I18:I20)</f>
        <v>0</v>
      </c>
      <c r="I21" s="195"/>
    </row>
    <row r="22" spans="1:9" ht="12.75">
      <c r="A22" s="97"/>
      <c r="B22" s="97"/>
      <c r="C22" s="97"/>
      <c r="D22" s="97"/>
      <c r="E22" s="97"/>
      <c r="F22" s="97"/>
      <c r="G22" s="97"/>
      <c r="H22" s="97"/>
      <c r="I22" s="97"/>
    </row>
    <row r="23" spans="2:9" ht="12.75">
      <c r="B23" s="94"/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4"/>
  <sheetViews>
    <sheetView showGridLines="0" showZeros="0" workbookViewId="0" topLeftCell="A1">
      <selection activeCell="A61" sqref="A61:IV63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71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201" t="s">
        <v>57</v>
      </c>
      <c r="B1" s="201"/>
      <c r="C1" s="201"/>
      <c r="D1" s="201"/>
      <c r="E1" s="201"/>
      <c r="F1" s="201"/>
      <c r="G1" s="201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202" t="s">
        <v>5</v>
      </c>
      <c r="B3" s="203"/>
      <c r="C3" s="128" t="str">
        <f>CONCATENATE(cislostavby," ",nazevstavby)</f>
        <v xml:space="preserve"> Úprava stávajících zpevněných ploch v k.ú. Jablunkov</v>
      </c>
      <c r="D3" s="129"/>
      <c r="E3" s="130"/>
      <c r="F3" s="131">
        <f>Rekapitulace!H1</f>
        <v>0</v>
      </c>
      <c r="G3" s="132"/>
    </row>
    <row r="4" spans="1:7" ht="13.5" thickBot="1">
      <c r="A4" s="204" t="s">
        <v>1</v>
      </c>
      <c r="B4" s="205"/>
      <c r="C4" s="133" t="str">
        <f>CONCATENATE(cisloobjektu," ",nazevobjektu)</f>
        <v xml:space="preserve"> </v>
      </c>
      <c r="D4" s="134"/>
      <c r="E4" s="206"/>
      <c r="F4" s="206"/>
      <c r="G4" s="207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70</v>
      </c>
      <c r="C8" s="153" t="s">
        <v>71</v>
      </c>
      <c r="D8" s="154" t="s">
        <v>72</v>
      </c>
      <c r="E8" s="155">
        <v>226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5" ht="12.75">
      <c r="A9" s="157"/>
      <c r="B9" s="158"/>
      <c r="C9" s="196" t="s">
        <v>73</v>
      </c>
      <c r="D9" s="197"/>
      <c r="E9" s="159">
        <v>226</v>
      </c>
      <c r="F9" s="160"/>
      <c r="G9" s="161"/>
      <c r="M9" s="162" t="s">
        <v>73</v>
      </c>
      <c r="O9" s="150"/>
    </row>
    <row r="10" spans="1:104" ht="12.75">
      <c r="A10" s="151">
        <v>2</v>
      </c>
      <c r="B10" s="152" t="s">
        <v>74</v>
      </c>
      <c r="C10" s="153" t="s">
        <v>75</v>
      </c>
      <c r="D10" s="154" t="s">
        <v>72</v>
      </c>
      <c r="E10" s="155">
        <v>110</v>
      </c>
      <c r="F10" s="155">
        <v>0</v>
      </c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2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</v>
      </c>
    </row>
    <row r="11" spans="1:104" ht="12.75">
      <c r="A11" s="151">
        <v>3</v>
      </c>
      <c r="B11" s="152" t="s">
        <v>76</v>
      </c>
      <c r="C11" s="153" t="s">
        <v>77</v>
      </c>
      <c r="D11" s="154" t="s">
        <v>78</v>
      </c>
      <c r="E11" s="155">
        <v>11.5</v>
      </c>
      <c r="F11" s="155">
        <v>0</v>
      </c>
      <c r="G11" s="156">
        <f>E11*F11</f>
        <v>0</v>
      </c>
      <c r="O11" s="150">
        <v>2</v>
      </c>
      <c r="AA11" s="123">
        <v>12</v>
      </c>
      <c r="AB11" s="123">
        <v>0</v>
      </c>
      <c r="AC11" s="123">
        <v>3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3E-05</v>
      </c>
    </row>
    <row r="12" spans="1:15" ht="12.75">
      <c r="A12" s="157"/>
      <c r="B12" s="158"/>
      <c r="C12" s="198" t="s">
        <v>79</v>
      </c>
      <c r="D12" s="199"/>
      <c r="E12" s="199"/>
      <c r="F12" s="199"/>
      <c r="G12" s="200"/>
      <c r="O12" s="150">
        <v>3</v>
      </c>
    </row>
    <row r="13" spans="1:15" ht="12.75">
      <c r="A13" s="157"/>
      <c r="B13" s="158"/>
      <c r="C13" s="196" t="s">
        <v>80</v>
      </c>
      <c r="D13" s="197"/>
      <c r="E13" s="159">
        <v>11.5</v>
      </c>
      <c r="F13" s="160"/>
      <c r="G13" s="161"/>
      <c r="M13" s="162" t="s">
        <v>80</v>
      </c>
      <c r="O13" s="150"/>
    </row>
    <row r="14" spans="1:104" ht="22.5">
      <c r="A14" s="151">
        <v>4</v>
      </c>
      <c r="B14" s="152" t="s">
        <v>81</v>
      </c>
      <c r="C14" s="153" t="s">
        <v>82</v>
      </c>
      <c r="D14" s="154" t="s">
        <v>78</v>
      </c>
      <c r="E14" s="155">
        <v>280</v>
      </c>
      <c r="F14" s="155">
        <v>0</v>
      </c>
      <c r="G14" s="156">
        <f>E14*F14</f>
        <v>0</v>
      </c>
      <c r="O14" s="150">
        <v>2</v>
      </c>
      <c r="AA14" s="123">
        <v>12</v>
      </c>
      <c r="AB14" s="123">
        <v>0</v>
      </c>
      <c r="AC14" s="123">
        <v>4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0</v>
      </c>
    </row>
    <row r="15" spans="1:57" ht="12.75">
      <c r="A15" s="163"/>
      <c r="B15" s="164" t="s">
        <v>69</v>
      </c>
      <c r="C15" s="165" t="str">
        <f>CONCATENATE(B7," ",C7)</f>
        <v>1 Zemní práce</v>
      </c>
      <c r="D15" s="163"/>
      <c r="E15" s="166"/>
      <c r="F15" s="166"/>
      <c r="G15" s="167">
        <f>SUM(G7:G14)</f>
        <v>0</v>
      </c>
      <c r="O15" s="150">
        <v>4</v>
      </c>
      <c r="BA15" s="168">
        <f>SUM(BA7:BA14)</f>
        <v>0</v>
      </c>
      <c r="BB15" s="168">
        <f>SUM(BB7:BB14)</f>
        <v>0</v>
      </c>
      <c r="BC15" s="168">
        <f>SUM(BC7:BC14)</f>
        <v>0</v>
      </c>
      <c r="BD15" s="168">
        <f>SUM(BD7:BD14)</f>
        <v>0</v>
      </c>
      <c r="BE15" s="168">
        <f>SUM(BE7:BE14)</f>
        <v>0</v>
      </c>
    </row>
    <row r="16" spans="1:15" ht="12.75">
      <c r="A16" s="143" t="s">
        <v>65</v>
      </c>
      <c r="B16" s="144" t="s">
        <v>83</v>
      </c>
      <c r="C16" s="145" t="s">
        <v>84</v>
      </c>
      <c r="D16" s="146"/>
      <c r="E16" s="147"/>
      <c r="F16" s="147"/>
      <c r="G16" s="148"/>
      <c r="H16" s="149"/>
      <c r="I16" s="149"/>
      <c r="O16" s="150">
        <v>1</v>
      </c>
    </row>
    <row r="17" spans="1:104" ht="22.5">
      <c r="A17" s="151">
        <v>5</v>
      </c>
      <c r="B17" s="152" t="s">
        <v>85</v>
      </c>
      <c r="C17" s="153" t="s">
        <v>86</v>
      </c>
      <c r="D17" s="154" t="s">
        <v>78</v>
      </c>
      <c r="E17" s="155">
        <v>280</v>
      </c>
      <c r="F17" s="155">
        <v>0</v>
      </c>
      <c r="G17" s="156">
        <f>E17*F17</f>
        <v>0</v>
      </c>
      <c r="O17" s="150">
        <v>2</v>
      </c>
      <c r="AA17" s="123">
        <v>12</v>
      </c>
      <c r="AB17" s="123">
        <v>0</v>
      </c>
      <c r="AC17" s="123">
        <v>5</v>
      </c>
      <c r="AZ17" s="123">
        <v>1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0.0739</v>
      </c>
    </row>
    <row r="18" spans="1:104" ht="22.5">
      <c r="A18" s="151">
        <v>6</v>
      </c>
      <c r="B18" s="152" t="s">
        <v>87</v>
      </c>
      <c r="C18" s="153" t="s">
        <v>88</v>
      </c>
      <c r="D18" s="154" t="s">
        <v>78</v>
      </c>
      <c r="E18" s="155">
        <v>280</v>
      </c>
      <c r="F18" s="155">
        <v>0</v>
      </c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6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0.31815</v>
      </c>
    </row>
    <row r="19" spans="1:104" ht="12.75">
      <c r="A19" s="151">
        <v>7</v>
      </c>
      <c r="B19" s="152" t="s">
        <v>89</v>
      </c>
      <c r="C19" s="153" t="s">
        <v>90</v>
      </c>
      <c r="D19" s="154" t="s">
        <v>78</v>
      </c>
      <c r="E19" s="155">
        <v>84</v>
      </c>
      <c r="F19" s="155">
        <v>0</v>
      </c>
      <c r="G19" s="156">
        <f>E19*F19</f>
        <v>0</v>
      </c>
      <c r="O19" s="150">
        <v>2</v>
      </c>
      <c r="AA19" s="123">
        <v>12</v>
      </c>
      <c r="AB19" s="123">
        <v>1</v>
      </c>
      <c r="AC19" s="123">
        <v>7</v>
      </c>
      <c r="AZ19" s="123">
        <v>1</v>
      </c>
      <c r="BA19" s="123">
        <f>IF(AZ19=1,G19,0)</f>
        <v>0</v>
      </c>
      <c r="BB19" s="123">
        <f>IF(AZ19=2,G19,0)</f>
        <v>0</v>
      </c>
      <c r="BC19" s="123">
        <f>IF(AZ19=3,G19,0)</f>
        <v>0</v>
      </c>
      <c r="BD19" s="123">
        <f>IF(AZ19=4,G19,0)</f>
        <v>0</v>
      </c>
      <c r="BE19" s="123">
        <f>IF(AZ19=5,G19,0)</f>
        <v>0</v>
      </c>
      <c r="CZ19" s="123">
        <v>0.132</v>
      </c>
    </row>
    <row r="20" spans="1:15" ht="12.75">
      <c r="A20" s="157"/>
      <c r="B20" s="158"/>
      <c r="C20" s="198" t="s">
        <v>91</v>
      </c>
      <c r="D20" s="199"/>
      <c r="E20" s="199"/>
      <c r="F20" s="199"/>
      <c r="G20" s="200"/>
      <c r="O20" s="150">
        <v>3</v>
      </c>
    </row>
    <row r="21" spans="1:15" ht="12.75">
      <c r="A21" s="157"/>
      <c r="B21" s="158"/>
      <c r="C21" s="196" t="s">
        <v>92</v>
      </c>
      <c r="D21" s="197"/>
      <c r="E21" s="159">
        <v>84</v>
      </c>
      <c r="F21" s="160"/>
      <c r="G21" s="161"/>
      <c r="M21" s="162" t="s">
        <v>92</v>
      </c>
      <c r="O21" s="150"/>
    </row>
    <row r="22" spans="1:57" ht="12.75">
      <c r="A22" s="163"/>
      <c r="B22" s="164" t="s">
        <v>69</v>
      </c>
      <c r="C22" s="165" t="str">
        <f>CONCATENATE(B16," ",C16)</f>
        <v>5 Komunikace</v>
      </c>
      <c r="D22" s="163"/>
      <c r="E22" s="166"/>
      <c r="F22" s="166"/>
      <c r="G22" s="167">
        <f>SUM(G16:G21)</f>
        <v>0</v>
      </c>
      <c r="O22" s="150">
        <v>4</v>
      </c>
      <c r="BA22" s="168">
        <f>SUM(BA16:BA21)</f>
        <v>0</v>
      </c>
      <c r="BB22" s="168">
        <f>SUM(BB16:BB21)</f>
        <v>0</v>
      </c>
      <c r="BC22" s="168">
        <f>SUM(BC16:BC21)</f>
        <v>0</v>
      </c>
      <c r="BD22" s="168">
        <f>SUM(BD16:BD21)</f>
        <v>0</v>
      </c>
      <c r="BE22" s="168">
        <f>SUM(BE16:BE21)</f>
        <v>0</v>
      </c>
    </row>
    <row r="23" spans="1:15" ht="12.75">
      <c r="A23" s="143" t="s">
        <v>65</v>
      </c>
      <c r="B23" s="144" t="s">
        <v>93</v>
      </c>
      <c r="C23" s="145" t="s">
        <v>94</v>
      </c>
      <c r="D23" s="146"/>
      <c r="E23" s="147"/>
      <c r="F23" s="147"/>
      <c r="G23" s="148"/>
      <c r="H23" s="149"/>
      <c r="I23" s="149"/>
      <c r="O23" s="150">
        <v>1</v>
      </c>
    </row>
    <row r="24" spans="1:104" ht="12.75">
      <c r="A24" s="151">
        <v>8</v>
      </c>
      <c r="B24" s="152" t="s">
        <v>95</v>
      </c>
      <c r="C24" s="153" t="s">
        <v>96</v>
      </c>
      <c r="D24" s="154" t="s">
        <v>68</v>
      </c>
      <c r="E24" s="155">
        <v>11</v>
      </c>
      <c r="F24" s="155">
        <v>0</v>
      </c>
      <c r="G24" s="156">
        <f>E24*F24</f>
        <v>0</v>
      </c>
      <c r="O24" s="150">
        <v>2</v>
      </c>
      <c r="AA24" s="123">
        <v>12</v>
      </c>
      <c r="AB24" s="123">
        <v>0</v>
      </c>
      <c r="AC24" s="123">
        <v>8</v>
      </c>
      <c r="AZ24" s="123">
        <v>1</v>
      </c>
      <c r="BA24" s="123">
        <f>IF(AZ24=1,G24,0)</f>
        <v>0</v>
      </c>
      <c r="BB24" s="123">
        <f>IF(AZ24=2,G24,0)</f>
        <v>0</v>
      </c>
      <c r="BC24" s="123">
        <f>IF(AZ24=3,G24,0)</f>
        <v>0</v>
      </c>
      <c r="BD24" s="123">
        <f>IF(AZ24=4,G24,0)</f>
        <v>0</v>
      </c>
      <c r="BE24" s="123">
        <f>IF(AZ24=5,G24,0)</f>
        <v>0</v>
      </c>
      <c r="CZ24" s="123">
        <v>0.066</v>
      </c>
    </row>
    <row r="25" spans="1:104" ht="12.75">
      <c r="A25" s="151">
        <v>9</v>
      </c>
      <c r="B25" s="152" t="s">
        <v>97</v>
      </c>
      <c r="C25" s="153" t="s">
        <v>98</v>
      </c>
      <c r="D25" s="154" t="s">
        <v>68</v>
      </c>
      <c r="E25" s="155">
        <v>11</v>
      </c>
      <c r="F25" s="155">
        <v>0</v>
      </c>
      <c r="G25" s="156">
        <f>E25*F25</f>
        <v>0</v>
      </c>
      <c r="O25" s="150">
        <v>2</v>
      </c>
      <c r="AA25" s="123">
        <v>12</v>
      </c>
      <c r="AB25" s="123">
        <v>0</v>
      </c>
      <c r="AC25" s="123">
        <v>9</v>
      </c>
      <c r="AZ25" s="123">
        <v>1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0</v>
      </c>
    </row>
    <row r="26" spans="1:104" ht="12.75">
      <c r="A26" s="151">
        <v>10</v>
      </c>
      <c r="B26" s="152" t="s">
        <v>99</v>
      </c>
      <c r="C26" s="153" t="s">
        <v>100</v>
      </c>
      <c r="D26" s="154" t="s">
        <v>101</v>
      </c>
      <c r="E26" s="155">
        <v>231</v>
      </c>
      <c r="F26" s="155">
        <v>0</v>
      </c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10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0</v>
      </c>
    </row>
    <row r="27" spans="1:104" ht="12.75">
      <c r="A27" s="151">
        <v>11</v>
      </c>
      <c r="B27" s="152" t="s">
        <v>102</v>
      </c>
      <c r="C27" s="153" t="s">
        <v>103</v>
      </c>
      <c r="D27" s="154" t="s">
        <v>72</v>
      </c>
      <c r="E27" s="155">
        <v>23</v>
      </c>
      <c r="F27" s="155">
        <v>0</v>
      </c>
      <c r="G27" s="156">
        <f>E27*F27</f>
        <v>0</v>
      </c>
      <c r="O27" s="150">
        <v>2</v>
      </c>
      <c r="AA27" s="123">
        <v>12</v>
      </c>
      <c r="AB27" s="123">
        <v>0</v>
      </c>
      <c r="AC27" s="123">
        <v>11</v>
      </c>
      <c r="AZ27" s="123">
        <v>1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0.14424</v>
      </c>
    </row>
    <row r="28" spans="1:15" ht="12.75">
      <c r="A28" s="157"/>
      <c r="B28" s="158"/>
      <c r="C28" s="198" t="s">
        <v>104</v>
      </c>
      <c r="D28" s="199"/>
      <c r="E28" s="199"/>
      <c r="F28" s="199"/>
      <c r="G28" s="200"/>
      <c r="O28" s="150">
        <v>3</v>
      </c>
    </row>
    <row r="29" spans="1:104" ht="12.75">
      <c r="A29" s="151">
        <v>12</v>
      </c>
      <c r="B29" s="152" t="s">
        <v>105</v>
      </c>
      <c r="C29" s="153" t="s">
        <v>106</v>
      </c>
      <c r="D29" s="154" t="s">
        <v>107</v>
      </c>
      <c r="E29" s="155">
        <v>23</v>
      </c>
      <c r="F29" s="155">
        <v>0</v>
      </c>
      <c r="G29" s="156">
        <f>E29*F29</f>
        <v>0</v>
      </c>
      <c r="O29" s="150">
        <v>2</v>
      </c>
      <c r="AA29" s="123">
        <v>12</v>
      </c>
      <c r="AB29" s="123">
        <v>1</v>
      </c>
      <c r="AC29" s="123">
        <v>12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0.048</v>
      </c>
    </row>
    <row r="30" spans="1:15" ht="12.75">
      <c r="A30" s="157"/>
      <c r="B30" s="158"/>
      <c r="C30" s="198" t="s">
        <v>108</v>
      </c>
      <c r="D30" s="199"/>
      <c r="E30" s="199"/>
      <c r="F30" s="199"/>
      <c r="G30" s="200"/>
      <c r="O30" s="150">
        <v>3</v>
      </c>
    </row>
    <row r="31" spans="1:15" ht="12.75">
      <c r="A31" s="157"/>
      <c r="B31" s="158"/>
      <c r="C31" s="198"/>
      <c r="D31" s="199"/>
      <c r="E31" s="199"/>
      <c r="F31" s="199"/>
      <c r="G31" s="200"/>
      <c r="O31" s="150">
        <v>3</v>
      </c>
    </row>
    <row r="32" spans="1:104" ht="12.75">
      <c r="A32" s="151">
        <v>13</v>
      </c>
      <c r="B32" s="152" t="s">
        <v>109</v>
      </c>
      <c r="C32" s="153" t="s">
        <v>110</v>
      </c>
      <c r="D32" s="154" t="s">
        <v>72</v>
      </c>
      <c r="E32" s="155">
        <v>140</v>
      </c>
      <c r="F32" s="155">
        <v>0</v>
      </c>
      <c r="G32" s="156">
        <f>E32*F32</f>
        <v>0</v>
      </c>
      <c r="O32" s="150">
        <v>2</v>
      </c>
      <c r="AA32" s="123">
        <v>12</v>
      </c>
      <c r="AB32" s="123">
        <v>0</v>
      </c>
      <c r="AC32" s="123">
        <v>13</v>
      </c>
      <c r="AZ32" s="123">
        <v>1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0.15674</v>
      </c>
    </row>
    <row r="33" spans="1:104" ht="12.75">
      <c r="A33" s="151">
        <v>14</v>
      </c>
      <c r="B33" s="152" t="s">
        <v>111</v>
      </c>
      <c r="C33" s="153" t="s">
        <v>112</v>
      </c>
      <c r="D33" s="154" t="s">
        <v>72</v>
      </c>
      <c r="E33" s="155">
        <v>42</v>
      </c>
      <c r="F33" s="155">
        <v>0</v>
      </c>
      <c r="G33" s="156">
        <f>E33*F33</f>
        <v>0</v>
      </c>
      <c r="O33" s="150">
        <v>2</v>
      </c>
      <c r="AA33" s="123">
        <v>12</v>
      </c>
      <c r="AB33" s="123">
        <v>1</v>
      </c>
      <c r="AC33" s="123">
        <v>14</v>
      </c>
      <c r="AZ33" s="123">
        <v>1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0.15</v>
      </c>
    </row>
    <row r="34" spans="1:15" ht="12.75">
      <c r="A34" s="157"/>
      <c r="B34" s="158"/>
      <c r="C34" s="198" t="s">
        <v>113</v>
      </c>
      <c r="D34" s="199"/>
      <c r="E34" s="199"/>
      <c r="F34" s="199"/>
      <c r="G34" s="200"/>
      <c r="O34" s="150">
        <v>3</v>
      </c>
    </row>
    <row r="35" spans="1:15" ht="12.75">
      <c r="A35" s="157"/>
      <c r="B35" s="158"/>
      <c r="C35" s="196" t="s">
        <v>114</v>
      </c>
      <c r="D35" s="197"/>
      <c r="E35" s="159">
        <v>42</v>
      </c>
      <c r="F35" s="160"/>
      <c r="G35" s="161"/>
      <c r="M35" s="162" t="s">
        <v>114</v>
      </c>
      <c r="O35" s="150"/>
    </row>
    <row r="36" spans="1:104" ht="12.75">
      <c r="A36" s="151">
        <v>15</v>
      </c>
      <c r="B36" s="152" t="s">
        <v>115</v>
      </c>
      <c r="C36" s="153" t="s">
        <v>116</v>
      </c>
      <c r="D36" s="154" t="s">
        <v>72</v>
      </c>
      <c r="E36" s="155">
        <v>226</v>
      </c>
      <c r="F36" s="155">
        <v>0</v>
      </c>
      <c r="G36" s="156">
        <f>E36*F36</f>
        <v>0</v>
      </c>
      <c r="O36" s="150">
        <v>2</v>
      </c>
      <c r="AA36" s="123">
        <v>12</v>
      </c>
      <c r="AB36" s="123">
        <v>0</v>
      </c>
      <c r="AC36" s="123">
        <v>15</v>
      </c>
      <c r="AZ36" s="123">
        <v>1</v>
      </c>
      <c r="BA36" s="123">
        <f>IF(AZ36=1,G36,0)</f>
        <v>0</v>
      </c>
      <c r="BB36" s="123">
        <f>IF(AZ36=2,G36,0)</f>
        <v>0</v>
      </c>
      <c r="BC36" s="123">
        <f>IF(AZ36=3,G36,0)</f>
        <v>0</v>
      </c>
      <c r="BD36" s="123">
        <f>IF(AZ36=4,G36,0)</f>
        <v>0</v>
      </c>
      <c r="BE36" s="123">
        <f>IF(AZ36=5,G36,0)</f>
        <v>0</v>
      </c>
      <c r="CZ36" s="123">
        <v>0.03371</v>
      </c>
    </row>
    <row r="37" spans="1:15" ht="12.75">
      <c r="A37" s="157"/>
      <c r="B37" s="158"/>
      <c r="C37" s="196" t="s">
        <v>73</v>
      </c>
      <c r="D37" s="197"/>
      <c r="E37" s="159">
        <v>226</v>
      </c>
      <c r="F37" s="160"/>
      <c r="G37" s="161"/>
      <c r="M37" s="162" t="s">
        <v>73</v>
      </c>
      <c r="O37" s="150"/>
    </row>
    <row r="38" spans="1:104" ht="12.75">
      <c r="A38" s="151">
        <v>16</v>
      </c>
      <c r="B38" s="152" t="s">
        <v>117</v>
      </c>
      <c r="C38" s="153" t="s">
        <v>118</v>
      </c>
      <c r="D38" s="154" t="s">
        <v>119</v>
      </c>
      <c r="E38" s="155">
        <v>0.4068</v>
      </c>
      <c r="F38" s="155">
        <v>0</v>
      </c>
      <c r="G38" s="156">
        <f>E38*F38</f>
        <v>0</v>
      </c>
      <c r="O38" s="150">
        <v>2</v>
      </c>
      <c r="AA38" s="123">
        <v>12</v>
      </c>
      <c r="AB38" s="123">
        <v>1</v>
      </c>
      <c r="AC38" s="123">
        <v>16</v>
      </c>
      <c r="AZ38" s="123">
        <v>1</v>
      </c>
      <c r="BA38" s="123">
        <f>IF(AZ38=1,G38,0)</f>
        <v>0</v>
      </c>
      <c r="BB38" s="123">
        <f>IF(AZ38=2,G38,0)</f>
        <v>0</v>
      </c>
      <c r="BC38" s="123">
        <f>IF(AZ38=3,G38,0)</f>
        <v>0</v>
      </c>
      <c r="BD38" s="123">
        <f>IF(AZ38=4,G38,0)</f>
        <v>0</v>
      </c>
      <c r="BE38" s="123">
        <f>IF(AZ38=5,G38,0)</f>
        <v>0</v>
      </c>
      <c r="CZ38" s="123">
        <v>1</v>
      </c>
    </row>
    <row r="39" spans="1:15" ht="12.75">
      <c r="A39" s="157"/>
      <c r="B39" s="158"/>
      <c r="C39" s="198" t="s">
        <v>120</v>
      </c>
      <c r="D39" s="199"/>
      <c r="E39" s="199"/>
      <c r="F39" s="199"/>
      <c r="G39" s="200"/>
      <c r="O39" s="150">
        <v>3</v>
      </c>
    </row>
    <row r="40" spans="1:15" ht="12.75">
      <c r="A40" s="157"/>
      <c r="B40" s="158"/>
      <c r="C40" s="196" t="s">
        <v>121</v>
      </c>
      <c r="D40" s="197"/>
      <c r="E40" s="159">
        <v>0.4068</v>
      </c>
      <c r="F40" s="160"/>
      <c r="G40" s="161"/>
      <c r="M40" s="162" t="s">
        <v>121</v>
      </c>
      <c r="O40" s="150"/>
    </row>
    <row r="41" spans="1:57" ht="12.75">
      <c r="A41" s="163"/>
      <c r="B41" s="164" t="s">
        <v>69</v>
      </c>
      <c r="C41" s="165" t="str">
        <f>CONCATENATE(B23," ",C23)</f>
        <v>91 Doplňující práce na komunikaci</v>
      </c>
      <c r="D41" s="163"/>
      <c r="E41" s="166"/>
      <c r="F41" s="166"/>
      <c r="G41" s="167">
        <f>SUM(G23:G40)</f>
        <v>0</v>
      </c>
      <c r="O41" s="150">
        <v>4</v>
      </c>
      <c r="BA41" s="168">
        <f>SUM(BA23:BA40)</f>
        <v>0</v>
      </c>
      <c r="BB41" s="168">
        <f>SUM(BB23:BB40)</f>
        <v>0</v>
      </c>
      <c r="BC41" s="168">
        <f>SUM(BC23:BC40)</f>
        <v>0</v>
      </c>
      <c r="BD41" s="168">
        <f>SUM(BD23:BD40)</f>
        <v>0</v>
      </c>
      <c r="BE41" s="168">
        <f>SUM(BE23:BE40)</f>
        <v>0</v>
      </c>
    </row>
    <row r="42" spans="1:15" ht="12.75">
      <c r="A42" s="143" t="s">
        <v>65</v>
      </c>
      <c r="B42" s="144" t="s">
        <v>122</v>
      </c>
      <c r="C42" s="145" t="s">
        <v>123</v>
      </c>
      <c r="D42" s="146"/>
      <c r="E42" s="147"/>
      <c r="F42" s="147"/>
      <c r="G42" s="148"/>
      <c r="H42" s="149"/>
      <c r="I42" s="149"/>
      <c r="O42" s="150">
        <v>1</v>
      </c>
    </row>
    <row r="43" spans="1:104" ht="12.75">
      <c r="A43" s="151">
        <v>17</v>
      </c>
      <c r="B43" s="152" t="s">
        <v>124</v>
      </c>
      <c r="C43" s="153" t="s">
        <v>125</v>
      </c>
      <c r="D43" s="154" t="s">
        <v>126</v>
      </c>
      <c r="E43" s="155">
        <v>1.125</v>
      </c>
      <c r="F43" s="155">
        <v>0</v>
      </c>
      <c r="G43" s="156">
        <f>E43*F43</f>
        <v>0</v>
      </c>
      <c r="O43" s="150">
        <v>2</v>
      </c>
      <c r="AA43" s="123">
        <v>12</v>
      </c>
      <c r="AB43" s="123">
        <v>0</v>
      </c>
      <c r="AC43" s="123">
        <v>17</v>
      </c>
      <c r="AZ43" s="123">
        <v>1</v>
      </c>
      <c r="BA43" s="123">
        <f>IF(AZ43=1,G43,0)</f>
        <v>0</v>
      </c>
      <c r="BB43" s="123">
        <f>IF(AZ43=2,G43,0)</f>
        <v>0</v>
      </c>
      <c r="BC43" s="123">
        <f>IF(AZ43=3,G43,0)</f>
        <v>0</v>
      </c>
      <c r="BD43" s="123">
        <f>IF(AZ43=4,G43,0)</f>
        <v>0</v>
      </c>
      <c r="BE43" s="123">
        <f>IF(AZ43=5,G43,0)</f>
        <v>0</v>
      </c>
      <c r="CZ43" s="123">
        <v>0.00147</v>
      </c>
    </row>
    <row r="44" spans="1:15" ht="12.75">
      <c r="A44" s="157"/>
      <c r="B44" s="158"/>
      <c r="C44" s="198" t="s">
        <v>127</v>
      </c>
      <c r="D44" s="199"/>
      <c r="E44" s="199"/>
      <c r="F44" s="199"/>
      <c r="G44" s="200"/>
      <c r="O44" s="150">
        <v>3</v>
      </c>
    </row>
    <row r="45" spans="1:15" ht="12.75">
      <c r="A45" s="157"/>
      <c r="B45" s="158"/>
      <c r="C45" s="196" t="s">
        <v>128</v>
      </c>
      <c r="D45" s="197"/>
      <c r="E45" s="159">
        <v>1.125</v>
      </c>
      <c r="F45" s="160"/>
      <c r="G45" s="161"/>
      <c r="M45" s="162" t="s">
        <v>128</v>
      </c>
      <c r="O45" s="150"/>
    </row>
    <row r="46" spans="1:57" ht="12.75">
      <c r="A46" s="163"/>
      <c r="B46" s="164" t="s">
        <v>69</v>
      </c>
      <c r="C46" s="165" t="str">
        <f>CONCATENATE(B42," ",C42)</f>
        <v>96 Bourání konstrukcí</v>
      </c>
      <c r="D46" s="163"/>
      <c r="E46" s="166"/>
      <c r="F46" s="166"/>
      <c r="G46" s="167">
        <f>SUM(G42:G45)</f>
        <v>0</v>
      </c>
      <c r="O46" s="150">
        <v>4</v>
      </c>
      <c r="BA46" s="168">
        <f>SUM(BA42:BA45)</f>
        <v>0</v>
      </c>
      <c r="BB46" s="168">
        <f>SUM(BB42:BB45)</f>
        <v>0</v>
      </c>
      <c r="BC46" s="168">
        <f>SUM(BC42:BC45)</f>
        <v>0</v>
      </c>
      <c r="BD46" s="168">
        <f>SUM(BD42:BD45)</f>
        <v>0</v>
      </c>
      <c r="BE46" s="168">
        <f>SUM(BE42:BE45)</f>
        <v>0</v>
      </c>
    </row>
    <row r="47" spans="1:15" ht="12.75">
      <c r="A47" s="143" t="s">
        <v>65</v>
      </c>
      <c r="B47" s="144" t="s">
        <v>129</v>
      </c>
      <c r="C47" s="145" t="s">
        <v>130</v>
      </c>
      <c r="D47" s="146"/>
      <c r="E47" s="147"/>
      <c r="F47" s="147"/>
      <c r="G47" s="148"/>
      <c r="H47" s="149"/>
      <c r="I47" s="149"/>
      <c r="O47" s="150">
        <v>1</v>
      </c>
    </row>
    <row r="48" spans="1:104" ht="12.75">
      <c r="A48" s="151">
        <v>18</v>
      </c>
      <c r="B48" s="152" t="s">
        <v>131</v>
      </c>
      <c r="C48" s="153" t="s">
        <v>132</v>
      </c>
      <c r="D48" s="154" t="s">
        <v>78</v>
      </c>
      <c r="E48" s="155">
        <v>33.9</v>
      </c>
      <c r="F48" s="155">
        <v>0</v>
      </c>
      <c r="G48" s="156">
        <f>E48*F48</f>
        <v>0</v>
      </c>
      <c r="O48" s="150">
        <v>2</v>
      </c>
      <c r="AA48" s="123">
        <v>12</v>
      </c>
      <c r="AB48" s="123">
        <v>0</v>
      </c>
      <c r="AC48" s="123">
        <v>18</v>
      </c>
      <c r="AZ48" s="123">
        <v>1</v>
      </c>
      <c r="BA48" s="123">
        <f>IF(AZ48=1,G48,0)</f>
        <v>0</v>
      </c>
      <c r="BB48" s="123">
        <f>IF(AZ48=2,G48,0)</f>
        <v>0</v>
      </c>
      <c r="BC48" s="123">
        <f>IF(AZ48=3,G48,0)</f>
        <v>0</v>
      </c>
      <c r="BD48" s="123">
        <f>IF(AZ48=4,G48,0)</f>
        <v>0</v>
      </c>
      <c r="BE48" s="123">
        <f>IF(AZ48=5,G48,0)</f>
        <v>0</v>
      </c>
      <c r="CZ48" s="123">
        <v>0</v>
      </c>
    </row>
    <row r="49" spans="1:15" ht="12.75">
      <c r="A49" s="157"/>
      <c r="B49" s="158"/>
      <c r="C49" s="196" t="s">
        <v>133</v>
      </c>
      <c r="D49" s="197"/>
      <c r="E49" s="159">
        <v>33.9</v>
      </c>
      <c r="F49" s="160"/>
      <c r="G49" s="161"/>
      <c r="M49" s="162" t="s">
        <v>133</v>
      </c>
      <c r="O49" s="150"/>
    </row>
    <row r="50" spans="1:104" ht="12.75">
      <c r="A50" s="151">
        <v>19</v>
      </c>
      <c r="B50" s="152" t="s">
        <v>134</v>
      </c>
      <c r="C50" s="153" t="s">
        <v>135</v>
      </c>
      <c r="D50" s="154" t="s">
        <v>72</v>
      </c>
      <c r="E50" s="155">
        <v>110</v>
      </c>
      <c r="F50" s="155">
        <v>0</v>
      </c>
      <c r="G50" s="156">
        <f>E50*F50</f>
        <v>0</v>
      </c>
      <c r="O50" s="150">
        <v>2</v>
      </c>
      <c r="AA50" s="123">
        <v>12</v>
      </c>
      <c r="AB50" s="123">
        <v>0</v>
      </c>
      <c r="AC50" s="123">
        <v>19</v>
      </c>
      <c r="AZ50" s="123">
        <v>1</v>
      </c>
      <c r="BA50" s="123">
        <f>IF(AZ50=1,G50,0)</f>
        <v>0</v>
      </c>
      <c r="BB50" s="123">
        <f>IF(AZ50=2,G50,0)</f>
        <v>0</v>
      </c>
      <c r="BC50" s="123">
        <f>IF(AZ50=3,G50,0)</f>
        <v>0</v>
      </c>
      <c r="BD50" s="123">
        <f>IF(AZ50=4,G50,0)</f>
        <v>0</v>
      </c>
      <c r="BE50" s="123">
        <f>IF(AZ50=5,G50,0)</f>
        <v>0</v>
      </c>
      <c r="CZ50" s="123">
        <v>0</v>
      </c>
    </row>
    <row r="51" spans="1:104" ht="12.75">
      <c r="A51" s="151">
        <v>20</v>
      </c>
      <c r="B51" s="152" t="s">
        <v>136</v>
      </c>
      <c r="C51" s="153" t="s">
        <v>137</v>
      </c>
      <c r="D51" s="154" t="s">
        <v>78</v>
      </c>
      <c r="E51" s="155">
        <v>280</v>
      </c>
      <c r="F51" s="155">
        <v>0</v>
      </c>
      <c r="G51" s="156">
        <f>E51*F51</f>
        <v>0</v>
      </c>
      <c r="O51" s="150">
        <v>2</v>
      </c>
      <c r="AA51" s="123">
        <v>12</v>
      </c>
      <c r="AB51" s="123">
        <v>0</v>
      </c>
      <c r="AC51" s="123">
        <v>20</v>
      </c>
      <c r="AZ51" s="123">
        <v>1</v>
      </c>
      <c r="BA51" s="123">
        <f>IF(AZ51=1,G51,0)</f>
        <v>0</v>
      </c>
      <c r="BB51" s="123">
        <f>IF(AZ51=2,G51,0)</f>
        <v>0</v>
      </c>
      <c r="BC51" s="123">
        <f>IF(AZ51=3,G51,0)</f>
        <v>0</v>
      </c>
      <c r="BD51" s="123">
        <f>IF(AZ51=4,G51,0)</f>
        <v>0</v>
      </c>
      <c r="BE51" s="123">
        <f>IF(AZ51=5,G51,0)</f>
        <v>0</v>
      </c>
      <c r="CZ51" s="123">
        <v>0</v>
      </c>
    </row>
    <row r="52" spans="1:57" ht="12.75">
      <c r="A52" s="163"/>
      <c r="B52" s="164" t="s">
        <v>69</v>
      </c>
      <c r="C52" s="165" t="str">
        <f>CONCATENATE(B47," ",C47)</f>
        <v>97 Prorážení otvorů</v>
      </c>
      <c r="D52" s="163"/>
      <c r="E52" s="166"/>
      <c r="F52" s="166"/>
      <c r="G52" s="167">
        <f>SUM(G47:G51)</f>
        <v>0</v>
      </c>
      <c r="O52" s="150">
        <v>4</v>
      </c>
      <c r="BA52" s="168">
        <f>SUM(BA47:BA51)</f>
        <v>0</v>
      </c>
      <c r="BB52" s="168">
        <f>SUM(BB47:BB51)</f>
        <v>0</v>
      </c>
      <c r="BC52" s="168">
        <f>SUM(BC47:BC51)</f>
        <v>0</v>
      </c>
      <c r="BD52" s="168">
        <f>SUM(BD47:BD51)</f>
        <v>0</v>
      </c>
      <c r="BE52" s="168">
        <f>SUM(BE47:BE51)</f>
        <v>0</v>
      </c>
    </row>
    <row r="53" spans="1:15" ht="12.75">
      <c r="A53" s="143" t="s">
        <v>65</v>
      </c>
      <c r="B53" s="144" t="s">
        <v>138</v>
      </c>
      <c r="C53" s="145" t="s">
        <v>139</v>
      </c>
      <c r="D53" s="146"/>
      <c r="E53" s="147"/>
      <c r="F53" s="147"/>
      <c r="G53" s="148"/>
      <c r="H53" s="149"/>
      <c r="I53" s="149"/>
      <c r="O53" s="150">
        <v>1</v>
      </c>
    </row>
    <row r="54" spans="1:104" ht="12.75">
      <c r="A54" s="151">
        <v>21</v>
      </c>
      <c r="B54" s="152" t="s">
        <v>140</v>
      </c>
      <c r="C54" s="153" t="s">
        <v>141</v>
      </c>
      <c r="D54" s="154" t="s">
        <v>142</v>
      </c>
      <c r="E54" s="155">
        <v>92.98</v>
      </c>
      <c r="F54" s="155">
        <v>0</v>
      </c>
      <c r="G54" s="156">
        <f>E54*F54</f>
        <v>0</v>
      </c>
      <c r="O54" s="150">
        <v>2</v>
      </c>
      <c r="AA54" s="123">
        <v>12</v>
      </c>
      <c r="AB54" s="123">
        <v>0</v>
      </c>
      <c r="AC54" s="123">
        <v>21</v>
      </c>
      <c r="AZ54" s="123">
        <v>1</v>
      </c>
      <c r="BA54" s="123">
        <f>IF(AZ54=1,G54,0)</f>
        <v>0</v>
      </c>
      <c r="BB54" s="123">
        <f>IF(AZ54=2,G54,0)</f>
        <v>0</v>
      </c>
      <c r="BC54" s="123">
        <f>IF(AZ54=3,G54,0)</f>
        <v>0</v>
      </c>
      <c r="BD54" s="123">
        <f>IF(AZ54=4,G54,0)</f>
        <v>0</v>
      </c>
      <c r="BE54" s="123">
        <f>IF(AZ54=5,G54,0)</f>
        <v>0</v>
      </c>
      <c r="CZ54" s="123">
        <v>0</v>
      </c>
    </row>
    <row r="55" spans="1:15" ht="12.75">
      <c r="A55" s="157"/>
      <c r="B55" s="158"/>
      <c r="C55" s="196" t="s">
        <v>143</v>
      </c>
      <c r="D55" s="197"/>
      <c r="E55" s="159">
        <v>85.68</v>
      </c>
      <c r="F55" s="160"/>
      <c r="G55" s="161"/>
      <c r="M55" s="162" t="s">
        <v>143</v>
      </c>
      <c r="O55" s="150"/>
    </row>
    <row r="56" spans="1:15" ht="12.75">
      <c r="A56" s="157"/>
      <c r="B56" s="158"/>
      <c r="C56" s="196" t="s">
        <v>144</v>
      </c>
      <c r="D56" s="197"/>
      <c r="E56" s="159">
        <v>5.1</v>
      </c>
      <c r="F56" s="160"/>
      <c r="G56" s="161"/>
      <c r="M56" s="162" t="s">
        <v>144</v>
      </c>
      <c r="O56" s="150"/>
    </row>
    <row r="57" spans="1:15" ht="12.75">
      <c r="A57" s="157"/>
      <c r="B57" s="158"/>
      <c r="C57" s="196" t="s">
        <v>145</v>
      </c>
      <c r="D57" s="197"/>
      <c r="E57" s="159">
        <v>2.2</v>
      </c>
      <c r="F57" s="160"/>
      <c r="G57" s="161"/>
      <c r="M57" s="162" t="s">
        <v>145</v>
      </c>
      <c r="O57" s="150"/>
    </row>
    <row r="58" spans="1:104" ht="12.75">
      <c r="A58" s="151">
        <v>22</v>
      </c>
      <c r="B58" s="152" t="s">
        <v>146</v>
      </c>
      <c r="C58" s="153" t="s">
        <v>147</v>
      </c>
      <c r="D58" s="154" t="s">
        <v>142</v>
      </c>
      <c r="E58" s="155">
        <v>92.98</v>
      </c>
      <c r="F58" s="155">
        <v>0</v>
      </c>
      <c r="G58" s="156">
        <f>E58*F58</f>
        <v>0</v>
      </c>
      <c r="O58" s="150">
        <v>2</v>
      </c>
      <c r="AA58" s="123">
        <v>12</v>
      </c>
      <c r="AB58" s="123">
        <v>0</v>
      </c>
      <c r="AC58" s="123">
        <v>22</v>
      </c>
      <c r="AZ58" s="123">
        <v>1</v>
      </c>
      <c r="BA58" s="123">
        <f>IF(AZ58=1,G58,0)</f>
        <v>0</v>
      </c>
      <c r="BB58" s="123">
        <f>IF(AZ58=2,G58,0)</f>
        <v>0</v>
      </c>
      <c r="BC58" s="123">
        <f>IF(AZ58=3,G58,0)</f>
        <v>0</v>
      </c>
      <c r="BD58" s="123">
        <f>IF(AZ58=4,G58,0)</f>
        <v>0</v>
      </c>
      <c r="BE58" s="123">
        <f>IF(AZ58=5,G58,0)</f>
        <v>0</v>
      </c>
      <c r="CZ58" s="123">
        <v>0</v>
      </c>
    </row>
    <row r="59" spans="1:104" ht="12.75">
      <c r="A59" s="151">
        <v>23</v>
      </c>
      <c r="B59" s="152" t="s">
        <v>148</v>
      </c>
      <c r="C59" s="153" t="s">
        <v>149</v>
      </c>
      <c r="D59" s="154" t="s">
        <v>142</v>
      </c>
      <c r="E59" s="155">
        <v>929.8</v>
      </c>
      <c r="F59" s="155">
        <v>0</v>
      </c>
      <c r="G59" s="156">
        <f>E59*F59</f>
        <v>0</v>
      </c>
      <c r="O59" s="150">
        <v>2</v>
      </c>
      <c r="AA59" s="123">
        <v>12</v>
      </c>
      <c r="AB59" s="123">
        <v>0</v>
      </c>
      <c r="AC59" s="123">
        <v>23</v>
      </c>
      <c r="AZ59" s="123">
        <v>1</v>
      </c>
      <c r="BA59" s="123">
        <f>IF(AZ59=1,G59,0)</f>
        <v>0</v>
      </c>
      <c r="BB59" s="123">
        <f>IF(AZ59=2,G59,0)</f>
        <v>0</v>
      </c>
      <c r="BC59" s="123">
        <f>IF(AZ59=3,G59,0)</f>
        <v>0</v>
      </c>
      <c r="BD59" s="123">
        <f>IF(AZ59=4,G59,0)</f>
        <v>0</v>
      </c>
      <c r="BE59" s="123">
        <f>IF(AZ59=5,G59,0)</f>
        <v>0</v>
      </c>
      <c r="CZ59" s="123">
        <v>0</v>
      </c>
    </row>
    <row r="60" spans="1:104" ht="12.75">
      <c r="A60" s="151">
        <v>24</v>
      </c>
      <c r="B60" s="152" t="s">
        <v>150</v>
      </c>
      <c r="C60" s="153" t="s">
        <v>151</v>
      </c>
      <c r="D60" s="154" t="s">
        <v>142</v>
      </c>
      <c r="E60" s="155">
        <v>92.98</v>
      </c>
      <c r="F60" s="155">
        <v>0</v>
      </c>
      <c r="G60" s="156">
        <f>E60*F60</f>
        <v>0</v>
      </c>
      <c r="O60" s="150">
        <v>2</v>
      </c>
      <c r="AA60" s="123">
        <v>12</v>
      </c>
      <c r="AB60" s="123">
        <v>0</v>
      </c>
      <c r="AC60" s="123">
        <v>24</v>
      </c>
      <c r="AZ60" s="123">
        <v>1</v>
      </c>
      <c r="BA60" s="123">
        <f>IF(AZ60=1,G60,0)</f>
        <v>0</v>
      </c>
      <c r="BB60" s="123">
        <f>IF(AZ60=2,G60,0)</f>
        <v>0</v>
      </c>
      <c r="BC60" s="123">
        <f>IF(AZ60=3,G60,0)</f>
        <v>0</v>
      </c>
      <c r="BD60" s="123">
        <f>IF(AZ60=4,G60,0)</f>
        <v>0</v>
      </c>
      <c r="BE60" s="123">
        <f>IF(AZ60=5,G60,0)</f>
        <v>0</v>
      </c>
      <c r="CZ60" s="123">
        <v>0</v>
      </c>
    </row>
    <row r="61" spans="1:57" ht="12.75">
      <c r="A61" s="163"/>
      <c r="B61" s="164" t="s">
        <v>69</v>
      </c>
      <c r="C61" s="165" t="str">
        <f>CONCATENATE(B53," ",C53)</f>
        <v>997 Likvidace suti</v>
      </c>
      <c r="D61" s="163"/>
      <c r="E61" s="166"/>
      <c r="F61" s="166"/>
      <c r="G61" s="167">
        <f>SUM(G53:G60)</f>
        <v>0</v>
      </c>
      <c r="O61" s="150">
        <v>4</v>
      </c>
      <c r="BA61" s="168">
        <f>SUM(BA53:BA60)</f>
        <v>0</v>
      </c>
      <c r="BB61" s="168">
        <f>SUM(BB53:BB60)</f>
        <v>0</v>
      </c>
      <c r="BC61" s="168">
        <f>SUM(BC53:BC60)</f>
        <v>0</v>
      </c>
      <c r="BD61" s="168">
        <f>SUM(BD53:BD60)</f>
        <v>0</v>
      </c>
      <c r="BE61" s="168">
        <f>SUM(BE53:BE60)</f>
        <v>0</v>
      </c>
    </row>
    <row r="62" spans="1:7" ht="12.75">
      <c r="A62" s="124"/>
      <c r="B62" s="124"/>
      <c r="C62" s="124"/>
      <c r="D62" s="124"/>
      <c r="E62" s="124"/>
      <c r="F62" s="124"/>
      <c r="G62" s="124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spans="1:7" ht="12.75">
      <c r="A85" s="169"/>
      <c r="B85" s="169"/>
      <c r="C85" s="169"/>
      <c r="D85" s="169"/>
      <c r="E85" s="169"/>
      <c r="F85" s="169"/>
      <c r="G85" s="169"/>
    </row>
    <row r="86" spans="1:7" ht="12.75">
      <c r="A86" s="169"/>
      <c r="B86" s="169"/>
      <c r="C86" s="169"/>
      <c r="D86" s="169"/>
      <c r="E86" s="169"/>
      <c r="F86" s="169"/>
      <c r="G86" s="169"/>
    </row>
    <row r="87" spans="1:7" ht="12.75">
      <c r="A87" s="169"/>
      <c r="B87" s="169"/>
      <c r="C87" s="169"/>
      <c r="D87" s="169"/>
      <c r="E87" s="169"/>
      <c r="F87" s="169"/>
      <c r="G87" s="169"/>
    </row>
    <row r="88" spans="1:7" ht="12.75">
      <c r="A88" s="169"/>
      <c r="B88" s="169"/>
      <c r="C88" s="169"/>
      <c r="D88" s="169"/>
      <c r="E88" s="169"/>
      <c r="F88" s="169"/>
      <c r="G88" s="169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ht="12.75">
      <c r="E94" s="123"/>
    </row>
    <row r="95" ht="12.75">
      <c r="E95" s="123"/>
    </row>
    <row r="96" ht="12.75">
      <c r="E96" s="123"/>
    </row>
    <row r="97" ht="12.75">
      <c r="E97" s="12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ht="12.75">
      <c r="E106" s="123"/>
    </row>
    <row r="107" ht="12.75">
      <c r="E107" s="123"/>
    </row>
    <row r="108" ht="12.75">
      <c r="E108" s="123"/>
    </row>
    <row r="109" ht="12.75">
      <c r="E109" s="123"/>
    </row>
    <row r="110" ht="12.75">
      <c r="E110" s="123"/>
    </row>
    <row r="111" ht="12.75">
      <c r="E111" s="123"/>
    </row>
    <row r="112" ht="12.75">
      <c r="E112" s="123"/>
    </row>
    <row r="113" ht="12.75">
      <c r="E113" s="123"/>
    </row>
    <row r="114" ht="12.75">
      <c r="E114" s="123"/>
    </row>
    <row r="115" ht="12.75">
      <c r="E115" s="123"/>
    </row>
    <row r="116" ht="12.75">
      <c r="E116" s="123"/>
    </row>
    <row r="117" ht="12.75">
      <c r="E117" s="123"/>
    </row>
    <row r="118" ht="12.75">
      <c r="E118" s="123"/>
    </row>
    <row r="119" ht="12.75">
      <c r="E119" s="123"/>
    </row>
    <row r="120" spans="1:2" ht="12.75">
      <c r="A120" s="170"/>
      <c r="B120" s="170"/>
    </row>
    <row r="121" spans="1:7" ht="12.75">
      <c r="A121" s="169"/>
      <c r="B121" s="169"/>
      <c r="C121" s="172"/>
      <c r="D121" s="172"/>
      <c r="E121" s="173"/>
      <c r="F121" s="172"/>
      <c r="G121" s="174"/>
    </row>
    <row r="122" spans="1:7" ht="12.75">
      <c r="A122" s="175"/>
      <c r="B122" s="175"/>
      <c r="C122" s="169"/>
      <c r="D122" s="169"/>
      <c r="E122" s="176"/>
      <c r="F122" s="169"/>
      <c r="G122" s="169"/>
    </row>
    <row r="123" spans="1:7" ht="12.75">
      <c r="A123" s="169"/>
      <c r="B123" s="169"/>
      <c r="C123" s="169"/>
      <c r="D123" s="169"/>
      <c r="E123" s="176"/>
      <c r="F123" s="169"/>
      <c r="G123" s="169"/>
    </row>
    <row r="124" spans="1:7" ht="12.75">
      <c r="A124" s="169"/>
      <c r="B124" s="169"/>
      <c r="C124" s="169"/>
      <c r="D124" s="169"/>
      <c r="E124" s="176"/>
      <c r="F124" s="169"/>
      <c r="G124" s="169"/>
    </row>
    <row r="125" spans="1:7" ht="12.75">
      <c r="A125" s="169"/>
      <c r="B125" s="169"/>
      <c r="C125" s="169"/>
      <c r="D125" s="169"/>
      <c r="E125" s="176"/>
      <c r="F125" s="169"/>
      <c r="G125" s="169"/>
    </row>
    <row r="126" spans="1:7" ht="12.75">
      <c r="A126" s="169"/>
      <c r="B126" s="169"/>
      <c r="C126" s="169"/>
      <c r="D126" s="169"/>
      <c r="E126" s="176"/>
      <c r="F126" s="169"/>
      <c r="G126" s="169"/>
    </row>
    <row r="127" spans="1:7" ht="12.75">
      <c r="A127" s="169"/>
      <c r="B127" s="169"/>
      <c r="C127" s="169"/>
      <c r="D127" s="169"/>
      <c r="E127" s="176"/>
      <c r="F127" s="169"/>
      <c r="G127" s="169"/>
    </row>
    <row r="128" spans="1:7" ht="12.75">
      <c r="A128" s="169"/>
      <c r="B128" s="169"/>
      <c r="C128" s="169"/>
      <c r="D128" s="169"/>
      <c r="E128" s="176"/>
      <c r="F128" s="169"/>
      <c r="G128" s="169"/>
    </row>
    <row r="129" spans="1:7" ht="12.75">
      <c r="A129" s="169"/>
      <c r="B129" s="169"/>
      <c r="C129" s="169"/>
      <c r="D129" s="169"/>
      <c r="E129" s="176"/>
      <c r="F129" s="169"/>
      <c r="G129" s="169"/>
    </row>
    <row r="130" spans="1:7" ht="12.75">
      <c r="A130" s="169"/>
      <c r="B130" s="169"/>
      <c r="C130" s="169"/>
      <c r="D130" s="169"/>
      <c r="E130" s="176"/>
      <c r="F130" s="169"/>
      <c r="G130" s="169"/>
    </row>
    <row r="131" spans="1:7" ht="12.75">
      <c r="A131" s="169"/>
      <c r="B131" s="169"/>
      <c r="C131" s="169"/>
      <c r="D131" s="169"/>
      <c r="E131" s="176"/>
      <c r="F131" s="169"/>
      <c r="G131" s="169"/>
    </row>
    <row r="132" spans="1:7" ht="12.75">
      <c r="A132" s="169"/>
      <c r="B132" s="169"/>
      <c r="C132" s="169"/>
      <c r="D132" s="169"/>
      <c r="E132" s="176"/>
      <c r="F132" s="169"/>
      <c r="G132" s="169"/>
    </row>
    <row r="133" spans="1:7" ht="12.75">
      <c r="A133" s="169"/>
      <c r="B133" s="169"/>
      <c r="C133" s="169"/>
      <c r="D133" s="169"/>
      <c r="E133" s="176"/>
      <c r="F133" s="169"/>
      <c r="G133" s="169"/>
    </row>
    <row r="134" spans="1:7" ht="12.75">
      <c r="A134" s="169"/>
      <c r="B134" s="169"/>
      <c r="C134" s="169"/>
      <c r="D134" s="169"/>
      <c r="E134" s="176"/>
      <c r="F134" s="169"/>
      <c r="G134" s="169"/>
    </row>
  </sheetData>
  <mergeCells count="23">
    <mergeCell ref="C34:G34"/>
    <mergeCell ref="A1:G1"/>
    <mergeCell ref="A3:B3"/>
    <mergeCell ref="A4:B4"/>
    <mergeCell ref="E4:G4"/>
    <mergeCell ref="C9:D9"/>
    <mergeCell ref="C12:G12"/>
    <mergeCell ref="C13:D13"/>
    <mergeCell ref="C20:G20"/>
    <mergeCell ref="C21:D21"/>
    <mergeCell ref="C28:G28"/>
    <mergeCell ref="C30:G30"/>
    <mergeCell ref="C31:G31"/>
    <mergeCell ref="C49:D49"/>
    <mergeCell ref="C55:D55"/>
    <mergeCell ref="C56:D56"/>
    <mergeCell ref="C57:D57"/>
    <mergeCell ref="C35:D35"/>
    <mergeCell ref="C37:D37"/>
    <mergeCell ref="C39:G39"/>
    <mergeCell ref="C40:D40"/>
    <mergeCell ref="C44:G44"/>
    <mergeCell ref="C45:D45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Byrtus</dc:creator>
  <cp:keywords/>
  <dc:description/>
  <cp:lastModifiedBy>Michal</cp:lastModifiedBy>
  <cp:lastPrinted>2015-09-03T06:46:46Z</cp:lastPrinted>
  <dcterms:created xsi:type="dcterms:W3CDTF">2015-09-02T18:48:34Z</dcterms:created>
  <dcterms:modified xsi:type="dcterms:W3CDTF">2015-09-03T06:46:48Z</dcterms:modified>
  <cp:category/>
  <cp:version/>
  <cp:contentType/>
  <cp:contentStatus/>
</cp:coreProperties>
</file>