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list'!$F$5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'Položky'!$A$1:$G$23</definedName>
    <definedName name="_xlnm.Print_Area" localSheetId="1">'Rekapitulace'!$A$1:$I$22</definedName>
    <definedName name="PocetMJ">'Krycí list'!$G$8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<sst xmlns="http://schemas.openxmlformats.org/spreadsheetml/2006/main" count="152" uniqueCount="118">
  <si>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</si>
  <si>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</si>
  <si>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</si>
  <si>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</si>
  <si>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</si>
  <si>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</si>
  <si>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</si>
  <si>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</si>
  <si>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</si>
  <si>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</si>
  <si>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</si>
  <si>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</si>
  <si>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</si>
  <si>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</si>
  <si>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</si>
  <si>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</si>
  <si>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</si>
  <si>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</si>
  <si>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</si>
  <si>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</si>
  <si>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</si>
  <si>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</si>
  <si>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</si>
  <si>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</si>
  <si>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</si>
  <si>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</si>
  <si>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</si>
  <si>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</si>
  <si>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</si>
  <si>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</si>
  <si>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</si>
  <si>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</si>
  <si>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</si>
  <si>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</si>
  <si>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</si>
  <si>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</si>
  <si>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</si>
  <si>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</si>
  <si>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</si>
  <si>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</si>
  <si>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</si>
  <si>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</si>
  <si>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</si>
  <si>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</si>
  <si>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</si>
  <si>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</si>
  <si>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</si>
  <si>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</si>
  <si>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</si>
  <si>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</si>
  <si>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</si>
  <si>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</si>
  <si>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</si>
  <si>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</si>
  <si>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</si>
  <si>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</si>
  <si>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</si>
  <si>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</si>
  <si>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</si>
  <si>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</si>
  <si>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</si>
  <si>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</si>
  <si>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</si>
  <si>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</si>
  <si>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</si>
  <si>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</si>
  <si>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</si>
  <si>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</si>
  <si>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</si>
  <si>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16V042</t>
  </si>
  <si>
    <t>Oprava MK a chodníků v Jablunkově</t>
  </si>
  <si>
    <t>3</t>
  </si>
  <si>
    <t>Chodník od pošty po křižovatku</t>
  </si>
  <si>
    <t>46</t>
  </si>
  <si>
    <t>Zpevněné plochy</t>
  </si>
  <si>
    <t>113107141R00</t>
  </si>
  <si>
    <t>Odstranění podkladu  živice tl. do 5 cm litý asfalt</t>
  </si>
  <si>
    <t>m2</t>
  </si>
  <si>
    <t>113107131R00</t>
  </si>
  <si>
    <t>Odstranění podkladu pl.200 m2, bet.prostý tl.10 cm</t>
  </si>
  <si>
    <t>113202111R00</t>
  </si>
  <si>
    <t>Vytrhání obrub z krajníků nebo obrubníků stojatých</t>
  </si>
  <si>
    <t>m</t>
  </si>
  <si>
    <t>979087212R00</t>
  </si>
  <si>
    <t xml:space="preserve">Nakládání suti na dopravní prostředky </t>
  </si>
  <si>
    <t>t</t>
  </si>
  <si>
    <t>979083117R00</t>
  </si>
  <si>
    <t xml:space="preserve">Vodorovné přemístění suti na skládku </t>
  </si>
  <si>
    <t>979999996R00</t>
  </si>
  <si>
    <t xml:space="preserve">Poplatek za skládku suti a vybouraných hmot </t>
  </si>
  <si>
    <t>181101101R00</t>
  </si>
  <si>
    <t>Srovnání podkladní štěrkové vrstvy se zhutněním</t>
  </si>
  <si>
    <t>564431111R00</t>
  </si>
  <si>
    <t>Podklad ze struskového štěrku tloušťky 10 cm</t>
  </si>
  <si>
    <t>564201111R00</t>
  </si>
  <si>
    <t>Podklad ze štěrkopísku po zhutnění tloušťky 4 cm</t>
  </si>
  <si>
    <t>596211112U00</t>
  </si>
  <si>
    <t>Klad zámk dl tl60 skA -300m2 chod</t>
  </si>
  <si>
    <t>SPC</t>
  </si>
  <si>
    <t>Dlažba zámková šedá tl.6cm</t>
  </si>
  <si>
    <t>916231213U00</t>
  </si>
  <si>
    <t>Osaz chod bet stoj obruba+opěra bet</t>
  </si>
  <si>
    <t>918101111R00</t>
  </si>
  <si>
    <t>Lože pod obrubníky nebo obruby dlažeb z B 12,5</t>
  </si>
  <si>
    <t>m3</t>
  </si>
  <si>
    <t>59217410</t>
  </si>
  <si>
    <t>Obrubník chodníkový  ABO 100/10/25  1000x100x250</t>
  </si>
  <si>
    <t>kus</t>
  </si>
  <si>
    <t>998225111R00</t>
  </si>
  <si>
    <t xml:space="preserve">Přesun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</si>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</sst>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4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2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5" fontId="0" fillId="0" borderId="23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6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5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4" borderId="33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54" xfId="0" applyFont="1" applyFill="1" applyBorder="1" applyAlignment="1">
      <alignment/>
    </xf>
    <xf numFmtId="0" fontId="3" fillId="34" borderId="55" xfId="0" applyFont="1" applyFill="1" applyBorder="1" applyAlignment="1">
      <alignment/>
    </xf>
    <xf numFmtId="0" fontId="3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54" xfId="0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3" fillId="33" borderId="56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5" borderId="38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3" fillId="35" borderId="58" xfId="0" applyFont="1" applyFill="1" applyBorder="1" applyAlignment="1">
      <alignment horizontal="right"/>
    </xf>
    <xf numFmtId="0" fontId="3" fillId="35" borderId="39" xfId="0" applyFont="1" applyFill="1" applyBorder="1" applyAlignment="1">
      <alignment horizontal="right"/>
    </xf>
    <xf numFmtId="0" fontId="3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5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3" fillId="0" borderId="61" xfId="46" applyFont="1" applyBorder="1" applyAlignment="1">
      <alignment horizontal="center"/>
      <protection/>
    </xf>
    <xf numFmtId="49" fontId="3" fillId="0" borderId="61" xfId="46" applyNumberFormat="1" applyFont="1" applyBorder="1" applyAlignment="1">
      <alignment horizontal="left"/>
      <protection/>
    </xf>
    <xf numFmtId="0" fontId="3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0" fillId="33" borderId="62" xfId="46" applyFill="1" applyBorder="1" applyAlignment="1">
      <alignment horizontal="center"/>
      <protection/>
    </xf>
    <xf numFmtId="49" fontId="5" fillId="33" borderId="62" xfId="46" applyNumberFormat="1" applyFont="1" applyFill="1" applyBorder="1" applyAlignment="1">
      <alignment horizontal="left"/>
      <protection/>
    </xf>
    <xf numFmtId="0" fontId="5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3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3" fontId="3" fillId="33" borderId="46" xfId="0" applyNumberFormat="1" applyFont="1" applyFill="1" applyBorder="1" applyAlignment="1">
      <alignment horizontal="right"/>
    </xf>
    <xf numFmtId="3" fontId="3" fillId="33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71</v>
      </c>
      <c r="B5" s="16"/>
      <c r="C5" s="17" t="s">
        <v>72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69</v>
      </c>
      <c r="B7" s="16"/>
      <c r="C7" s="17" t="s">
        <v>70</v>
      </c>
      <c r="D7" s="18"/>
      <c r="E7" s="18"/>
      <c r="F7" s="24"/>
      <c r="G7" s="14"/>
    </row>
    <row r="8" spans="1:9" ht="12.75">
      <c r="A8" s="19" t="s">
        <v>9</v>
      </c>
      <c r="B8" s="21"/>
      <c r="C8" s="176"/>
      <c r="D8" s="177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176"/>
      <c r="D9" s="177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/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8"/>
      <c r="F12" s="179"/>
      <c r="G12" s="180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Rekapitulace!A13</f>
        <v>Ztížené výrobní podmínky</v>
      </c>
      <c r="E15" s="48"/>
      <c r="F15" s="49"/>
      <c r="G15" s="46">
        <f>Rekapitulace!I13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Rekapitulace!A14</f>
        <v>Oborová přirážka</v>
      </c>
      <c r="E16" s="50"/>
      <c r="F16" s="51"/>
      <c r="G16" s="46">
        <f>Rekapitulace!I14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Rekapitulace!A15</f>
        <v>Přesun stavebních kapacit</v>
      </c>
      <c r="E17" s="50"/>
      <c r="F17" s="51"/>
      <c r="G17" s="46">
        <f>Rekapitulace!I15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Rekapitulace!A16</f>
        <v>Mimostaveništní doprava</v>
      </c>
      <c r="E18" s="50"/>
      <c r="F18" s="51"/>
      <c r="G18" s="46">
        <f>Rekapitulace!I16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Rekapitulace!A17</f>
        <v>Zařízení staveniště</v>
      </c>
      <c r="E19" s="50"/>
      <c r="F19" s="51"/>
      <c r="G19" s="46">
        <f>Rekapitulace!I17</f>
        <v>0</v>
      </c>
    </row>
    <row r="20" spans="1:7" ht="15.75" customHeight="1">
      <c r="A20" s="53"/>
      <c r="B20" s="8"/>
      <c r="C20" s="46"/>
      <c r="D20" s="30" t="str">
        <f>Rekapitulace!A18</f>
        <v>Provoz investora</v>
      </c>
      <c r="E20" s="50"/>
      <c r="F20" s="51"/>
      <c r="G20" s="46">
        <f>Rekapitulace!I18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Rekapitulace!A19</f>
        <v>Kompletační činnost (IČD)</v>
      </c>
      <c r="E21" s="50"/>
      <c r="F21" s="51"/>
      <c r="G21" s="46">
        <f>Rekapitulace!I19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181"/>
      <c r="C37" s="181"/>
      <c r="D37" s="181"/>
      <c r="E37" s="181"/>
      <c r="F37" s="181"/>
      <c r="G37" s="181"/>
      <c r="H37" t="s">
        <v>5</v>
      </c>
    </row>
    <row r="38" spans="1:8" ht="12.75" customHeight="1">
      <c r="A38" s="75"/>
      <c r="B38" s="181"/>
      <c r="C38" s="181"/>
      <c r="D38" s="181"/>
      <c r="E38" s="181"/>
      <c r="F38" s="181"/>
      <c r="G38" s="181"/>
      <c r="H38" t="s">
        <v>5</v>
      </c>
    </row>
    <row r="39" spans="1:8" ht="12.75">
      <c r="A39" s="75"/>
      <c r="B39" s="181"/>
      <c r="C39" s="181"/>
      <c r="D39" s="181"/>
      <c r="E39" s="181"/>
      <c r="F39" s="181"/>
      <c r="G39" s="181"/>
      <c r="H39" t="s">
        <v>5</v>
      </c>
    </row>
    <row r="40" spans="1:8" ht="12.75">
      <c r="A40" s="75"/>
      <c r="B40" s="181"/>
      <c r="C40" s="181"/>
      <c r="D40" s="181"/>
      <c r="E40" s="181"/>
      <c r="F40" s="181"/>
      <c r="G40" s="181"/>
      <c r="H40" t="s">
        <v>5</v>
      </c>
    </row>
    <row r="41" spans="1:8" ht="12.75">
      <c r="A41" s="75"/>
      <c r="B41" s="181"/>
      <c r="C41" s="181"/>
      <c r="D41" s="181"/>
      <c r="E41" s="181"/>
      <c r="F41" s="181"/>
      <c r="G41" s="181"/>
      <c r="H41" t="s">
        <v>5</v>
      </c>
    </row>
    <row r="42" spans="1:8" ht="12.75">
      <c r="A42" s="75"/>
      <c r="B42" s="181"/>
      <c r="C42" s="181"/>
      <c r="D42" s="181"/>
      <c r="E42" s="181"/>
      <c r="F42" s="181"/>
      <c r="G42" s="181"/>
      <c r="H42" t="s">
        <v>5</v>
      </c>
    </row>
    <row r="43" spans="1:8" ht="12.75">
      <c r="A43" s="75"/>
      <c r="B43" s="181"/>
      <c r="C43" s="181"/>
      <c r="D43" s="181"/>
      <c r="E43" s="181"/>
      <c r="F43" s="181"/>
      <c r="G43" s="181"/>
      <c r="H43" t="s">
        <v>5</v>
      </c>
    </row>
    <row r="44" spans="1:8" ht="12.75">
      <c r="A44" s="75"/>
      <c r="B44" s="181"/>
      <c r="C44" s="181"/>
      <c r="D44" s="181"/>
      <c r="E44" s="181"/>
      <c r="F44" s="181"/>
      <c r="G44" s="181"/>
      <c r="H44" t="s">
        <v>5</v>
      </c>
    </row>
    <row r="45" spans="1:8" ht="0.75" customHeight="1">
      <c r="A45" s="75"/>
      <c r="B45" s="181"/>
      <c r="C45" s="181"/>
      <c r="D45" s="181"/>
      <c r="E45" s="181"/>
      <c r="F45" s="181"/>
      <c r="G45" s="181"/>
      <c r="H45" t="s">
        <v>5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C8:D8"/>
    <mergeCell ref="C9:D9"/>
    <mergeCell ref="E12:G12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6</v>
      </c>
      <c r="B1" s="183"/>
      <c r="C1" s="76" t="str">
        <f>CONCATENATE(cislostavby," ",nazevstavby)</f>
        <v>16V042 Oprava MK a chodníků v Jablunkově</v>
      </c>
      <c r="D1" s="77"/>
      <c r="E1" s="78"/>
      <c r="F1" s="77"/>
      <c r="G1" s="79" t="s">
        <v>45</v>
      </c>
      <c r="H1" s="80"/>
      <c r="I1" s="81"/>
    </row>
    <row r="2" spans="1:9" ht="13.5" thickBot="1">
      <c r="A2" s="184" t="s">
        <v>2</v>
      </c>
      <c r="B2" s="185"/>
      <c r="C2" s="82" t="str">
        <f>CONCATENATE(cisloobjektu," ",nazevobjektu)</f>
        <v>3 Chodník od pošty po křižovatku</v>
      </c>
      <c r="D2" s="83"/>
      <c r="E2" s="84"/>
      <c r="F2" s="83"/>
      <c r="G2" s="186"/>
      <c r="H2" s="187"/>
      <c r="I2" s="188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3.5" thickBot="1">
      <c r="A7" s="171" t="str">
        <f>Položky!B7</f>
        <v>46</v>
      </c>
      <c r="B7" s="94" t="str">
        <f>Položky!C7</f>
        <v>Zpevněné plochy</v>
      </c>
      <c r="D7" s="95"/>
      <c r="E7" s="172">
        <f>Položky!BA23</f>
        <v>0</v>
      </c>
      <c r="F7" s="173">
        <f>Položky!BB23</f>
        <v>0</v>
      </c>
      <c r="G7" s="173">
        <f>Položky!BC23</f>
        <v>0</v>
      </c>
      <c r="H7" s="173">
        <f>Položky!BD23</f>
        <v>0</v>
      </c>
      <c r="I7" s="174">
        <f>Položky!BE23</f>
        <v>0</v>
      </c>
    </row>
    <row r="8" spans="1:9" s="102" customFormat="1" ht="13.5" thickBot="1">
      <c r="A8" s="96"/>
      <c r="B8" s="97" t="s">
        <v>52</v>
      </c>
      <c r="C8" s="97"/>
      <c r="D8" s="98"/>
      <c r="E8" s="99">
        <f>SUM(E7:E7)</f>
        <v>0</v>
      </c>
      <c r="F8" s="100">
        <f>SUM(F7:F7)</f>
        <v>0</v>
      </c>
      <c r="G8" s="100">
        <f>SUM(G7:G7)</f>
        <v>0</v>
      </c>
      <c r="H8" s="100">
        <f>SUM(H7:H7)</f>
        <v>0</v>
      </c>
      <c r="I8" s="101">
        <f>SUM(I7:I7)</f>
        <v>0</v>
      </c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57" ht="19.5" customHeight="1">
      <c r="A10" s="86" t="s">
        <v>53</v>
      </c>
      <c r="B10" s="86"/>
      <c r="C10" s="86"/>
      <c r="D10" s="86"/>
      <c r="E10" s="86"/>
      <c r="F10" s="86"/>
      <c r="G10" s="103"/>
      <c r="H10" s="86"/>
      <c r="I10" s="86"/>
      <c r="BA10" s="35"/>
      <c r="BB10" s="35"/>
      <c r="BC10" s="35"/>
      <c r="BD10" s="35"/>
      <c r="BE10" s="35"/>
    </row>
    <row r="11" ht="13.5" thickBot="1"/>
    <row r="12" spans="1:9" ht="12.75">
      <c r="A12" s="104" t="s">
        <v>54</v>
      </c>
      <c r="B12" s="105"/>
      <c r="C12" s="105"/>
      <c r="D12" s="106"/>
      <c r="E12" s="107" t="s">
        <v>55</v>
      </c>
      <c r="F12" s="108" t="s">
        <v>56</v>
      </c>
      <c r="G12" s="109" t="s">
        <v>57</v>
      </c>
      <c r="H12" s="110"/>
      <c r="I12" s="111" t="s">
        <v>55</v>
      </c>
    </row>
    <row r="13" spans="1:53" ht="12.75">
      <c r="A13" s="112" t="s">
        <v>110</v>
      </c>
      <c r="B13" s="113"/>
      <c r="C13" s="113"/>
      <c r="D13" s="114"/>
      <c r="E13" s="115">
        <v>0</v>
      </c>
      <c r="F13" s="116">
        <v>0</v>
      </c>
      <c r="G13" s="117">
        <f aca="true" t="shared" si="0" ref="G13:G20">CHOOSE(BA13+1,HSV+PSV,HSV+PSV+Mont,HSV+PSV+Dodavka+Mont,HSV,PSV,Mont,Dodavka,Mont+Dodavka,0)</f>
        <v>0</v>
      </c>
      <c r="H13" s="118"/>
      <c r="I13" s="119">
        <f aca="true" t="shared" si="1" ref="I13:I20">E13+F13*G13/100</f>
        <v>0</v>
      </c>
      <c r="BA13">
        <v>0</v>
      </c>
    </row>
    <row r="14" spans="1:53" ht="12.75">
      <c r="A14" s="112" t="s">
        <v>111</v>
      </c>
      <c r="B14" s="113"/>
      <c r="C14" s="113"/>
      <c r="D14" s="114"/>
      <c r="E14" s="115">
        <v>0</v>
      </c>
      <c r="F14" s="116">
        <v>0</v>
      </c>
      <c r="G14" s="117">
        <f t="shared" si="0"/>
        <v>0</v>
      </c>
      <c r="H14" s="118"/>
      <c r="I14" s="119">
        <f t="shared" si="1"/>
        <v>0</v>
      </c>
      <c r="BA14">
        <v>0</v>
      </c>
    </row>
    <row r="15" spans="1:53" ht="12.75">
      <c r="A15" s="112" t="s">
        <v>112</v>
      </c>
      <c r="B15" s="113"/>
      <c r="C15" s="113"/>
      <c r="D15" s="114"/>
      <c r="E15" s="115">
        <v>0</v>
      </c>
      <c r="F15" s="116">
        <v>0</v>
      </c>
      <c r="G15" s="117">
        <f t="shared" si="0"/>
        <v>0</v>
      </c>
      <c r="H15" s="118"/>
      <c r="I15" s="119">
        <f t="shared" si="1"/>
        <v>0</v>
      </c>
      <c r="BA15">
        <v>0</v>
      </c>
    </row>
    <row r="16" spans="1:53" ht="12.75">
      <c r="A16" s="112" t="s">
        <v>113</v>
      </c>
      <c r="B16" s="113"/>
      <c r="C16" s="113"/>
      <c r="D16" s="114"/>
      <c r="E16" s="115">
        <v>0</v>
      </c>
      <c r="F16" s="116">
        <v>0</v>
      </c>
      <c r="G16" s="117">
        <f t="shared" si="0"/>
        <v>0</v>
      </c>
      <c r="H16" s="118"/>
      <c r="I16" s="119">
        <f t="shared" si="1"/>
        <v>0</v>
      </c>
      <c r="BA16">
        <v>0</v>
      </c>
    </row>
    <row r="17" spans="1:53" ht="12.75">
      <c r="A17" s="112" t="s">
        <v>114</v>
      </c>
      <c r="B17" s="113"/>
      <c r="C17" s="113"/>
      <c r="D17" s="114"/>
      <c r="E17" s="115">
        <v>0</v>
      </c>
      <c r="F17" s="116">
        <v>0</v>
      </c>
      <c r="G17" s="117">
        <f t="shared" si="0"/>
        <v>0</v>
      </c>
      <c r="H17" s="118"/>
      <c r="I17" s="119">
        <f t="shared" si="1"/>
        <v>0</v>
      </c>
      <c r="BA17">
        <v>1</v>
      </c>
    </row>
    <row r="18" spans="1:53" ht="12.75">
      <c r="A18" s="112" t="s">
        <v>115</v>
      </c>
      <c r="B18" s="113"/>
      <c r="C18" s="113"/>
      <c r="D18" s="114"/>
      <c r="E18" s="115">
        <v>0</v>
      </c>
      <c r="F18" s="116">
        <v>0</v>
      </c>
      <c r="G18" s="117">
        <f t="shared" si="0"/>
        <v>0</v>
      </c>
      <c r="H18" s="118"/>
      <c r="I18" s="119">
        <f t="shared" si="1"/>
        <v>0</v>
      </c>
      <c r="BA18">
        <v>1</v>
      </c>
    </row>
    <row r="19" spans="1:53" ht="12.75">
      <c r="A19" s="112" t="s">
        <v>116</v>
      </c>
      <c r="B19" s="113"/>
      <c r="C19" s="113"/>
      <c r="D19" s="114"/>
      <c r="E19" s="115">
        <v>0</v>
      </c>
      <c r="F19" s="116">
        <v>0</v>
      </c>
      <c r="G19" s="117">
        <f t="shared" si="0"/>
        <v>0</v>
      </c>
      <c r="H19" s="118"/>
      <c r="I19" s="119">
        <f t="shared" si="1"/>
        <v>0</v>
      </c>
      <c r="BA19">
        <v>2</v>
      </c>
    </row>
    <row r="20" spans="1:53" ht="12.75">
      <c r="A20" s="112" t="s">
        <v>117</v>
      </c>
      <c r="B20" s="113"/>
      <c r="C20" s="113"/>
      <c r="D20" s="114"/>
      <c r="E20" s="115">
        <v>0</v>
      </c>
      <c r="F20" s="116">
        <v>0</v>
      </c>
      <c r="G20" s="117">
        <f t="shared" si="0"/>
        <v>0</v>
      </c>
      <c r="H20" s="118"/>
      <c r="I20" s="119">
        <f t="shared" si="1"/>
        <v>0</v>
      </c>
      <c r="BA20">
        <v>2</v>
      </c>
    </row>
    <row r="21" spans="1:9" ht="13.5" thickBot="1">
      <c r="A21" s="120"/>
      <c r="B21" s="121" t="s">
        <v>58</v>
      </c>
      <c r="C21" s="122"/>
      <c r="D21" s="123"/>
      <c r="E21" s="124"/>
      <c r="F21" s="125"/>
      <c r="G21" s="125"/>
      <c r="H21" s="189">
        <f>SUM(I13:I20)</f>
        <v>0</v>
      </c>
      <c r="I21" s="190"/>
    </row>
    <row r="23" spans="2:9" ht="12.75">
      <c r="B23" s="102"/>
      <c r="F23" s="126"/>
      <c r="G23" s="127"/>
      <c r="H23" s="127"/>
      <c r="I23" s="128"/>
    </row>
    <row r="24" spans="6:9" ht="12.75"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96"/>
  <sheetViews>
    <sheetView showGridLines="0" showZeros="0" tabSelected="1" zoomScalePageLayoutView="0" workbookViewId="0" topLeftCell="A1">
      <selection activeCell="F8" sqref="F8:F22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59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2" t="s">
        <v>6</v>
      </c>
      <c r="B3" s="183"/>
      <c r="C3" s="76" t="str">
        <f>CONCATENATE(cislostavby," ",nazevstavby)</f>
        <v>16V042 Oprava MK a chodníků v Jablunkově</v>
      </c>
      <c r="D3" s="77"/>
      <c r="E3" s="133" t="s">
        <v>1</v>
      </c>
      <c r="F3" s="134">
        <f>Rekapitulace!H1</f>
        <v>0</v>
      </c>
      <c r="G3" s="135"/>
    </row>
    <row r="4" spans="1:7" ht="13.5" thickBot="1">
      <c r="A4" s="192" t="s">
        <v>2</v>
      </c>
      <c r="B4" s="185"/>
      <c r="C4" s="82" t="str">
        <f>CONCATENATE(cisloobjektu," ",nazevobjektu)</f>
        <v>3 Chodník od pošty po křižovatku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80</v>
      </c>
      <c r="F8" s="156"/>
      <c r="G8" s="157">
        <f aca="true" t="shared" si="0" ref="G8:G22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22">IF(AZ8=1,G8,0)</f>
        <v>0</v>
      </c>
      <c r="BB8" s="129">
        <f aca="true" t="shared" si="2" ref="BB8:BB22">IF(AZ8=2,G8,0)</f>
        <v>0</v>
      </c>
      <c r="BC8" s="129">
        <f aca="true" t="shared" si="3" ref="BC8:BC22">IF(AZ8=3,G8,0)</f>
        <v>0</v>
      </c>
      <c r="BD8" s="129">
        <f aca="true" t="shared" si="4" ref="BD8:BD22">IF(AZ8=4,G8,0)</f>
        <v>0</v>
      </c>
      <c r="BE8" s="129">
        <f aca="true" t="shared" si="5" ref="BE8:BE22"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77</v>
      </c>
      <c r="E9" s="156">
        <v>80</v>
      </c>
      <c r="F9" s="156"/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80</v>
      </c>
      <c r="C10" s="154" t="s">
        <v>81</v>
      </c>
      <c r="D10" s="155" t="s">
        <v>82</v>
      </c>
      <c r="E10" s="156">
        <v>80</v>
      </c>
      <c r="F10" s="156"/>
      <c r="G10" s="157">
        <f t="shared" si="0"/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83</v>
      </c>
      <c r="C11" s="154" t="s">
        <v>84</v>
      </c>
      <c r="D11" s="155" t="s">
        <v>85</v>
      </c>
      <c r="E11" s="156">
        <v>32.24</v>
      </c>
      <c r="F11" s="156"/>
      <c r="G11" s="157">
        <f t="shared" si="0"/>
        <v>0</v>
      </c>
      <c r="O11" s="151">
        <v>2</v>
      </c>
      <c r="AA11" s="129">
        <v>8</v>
      </c>
      <c r="AB11" s="129">
        <v>1</v>
      </c>
      <c r="AC11" s="129">
        <v>3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</v>
      </c>
    </row>
    <row r="12" spans="1:104" ht="12.75">
      <c r="A12" s="152">
        <v>5</v>
      </c>
      <c r="B12" s="153" t="s">
        <v>86</v>
      </c>
      <c r="C12" s="154" t="s">
        <v>87</v>
      </c>
      <c r="D12" s="155" t="s">
        <v>85</v>
      </c>
      <c r="E12" s="156">
        <v>32.24</v>
      </c>
      <c r="F12" s="156"/>
      <c r="G12" s="157">
        <f t="shared" si="0"/>
        <v>0</v>
      </c>
      <c r="O12" s="151">
        <v>2</v>
      </c>
      <c r="AA12" s="129">
        <v>8</v>
      </c>
      <c r="AB12" s="129">
        <v>0</v>
      </c>
      <c r="AC12" s="129">
        <v>3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88</v>
      </c>
      <c r="C13" s="154" t="s">
        <v>89</v>
      </c>
      <c r="D13" s="155" t="s">
        <v>85</v>
      </c>
      <c r="E13" s="156">
        <v>32.24</v>
      </c>
      <c r="F13" s="156"/>
      <c r="G13" s="157">
        <f t="shared" si="0"/>
        <v>0</v>
      </c>
      <c r="O13" s="151">
        <v>2</v>
      </c>
      <c r="AA13" s="129">
        <v>8</v>
      </c>
      <c r="AB13" s="129">
        <v>0</v>
      </c>
      <c r="AC13" s="129">
        <v>3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104" ht="12.75">
      <c r="A14" s="152">
        <v>7</v>
      </c>
      <c r="B14" s="153" t="s">
        <v>90</v>
      </c>
      <c r="C14" s="154" t="s">
        <v>91</v>
      </c>
      <c r="D14" s="155" t="s">
        <v>77</v>
      </c>
      <c r="E14" s="156">
        <v>80</v>
      </c>
      <c r="F14" s="156"/>
      <c r="G14" s="157">
        <f t="shared" si="0"/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0</v>
      </c>
    </row>
    <row r="15" spans="1:104" ht="12.75">
      <c r="A15" s="152">
        <v>8</v>
      </c>
      <c r="B15" s="153" t="s">
        <v>92</v>
      </c>
      <c r="C15" s="154" t="s">
        <v>93</v>
      </c>
      <c r="D15" s="155" t="s">
        <v>77</v>
      </c>
      <c r="E15" s="156">
        <v>80</v>
      </c>
      <c r="F15" s="156"/>
      <c r="G15" s="157">
        <f t="shared" si="0"/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 t="shared" si="1"/>
        <v>0</v>
      </c>
      <c r="BB15" s="129">
        <f t="shared" si="2"/>
        <v>0</v>
      </c>
      <c r="BC15" s="129">
        <f t="shared" si="3"/>
        <v>0</v>
      </c>
      <c r="BD15" s="129">
        <f t="shared" si="4"/>
        <v>0</v>
      </c>
      <c r="BE15" s="129">
        <f t="shared" si="5"/>
        <v>0</v>
      </c>
      <c r="CZ15" s="129">
        <v>0.2121</v>
      </c>
    </row>
    <row r="16" spans="1:104" ht="12.75">
      <c r="A16" s="152">
        <v>9</v>
      </c>
      <c r="B16" s="153" t="s">
        <v>94</v>
      </c>
      <c r="C16" s="154" t="s">
        <v>95</v>
      </c>
      <c r="D16" s="155" t="s">
        <v>77</v>
      </c>
      <c r="E16" s="156">
        <v>80</v>
      </c>
      <c r="F16" s="156"/>
      <c r="G16" s="157">
        <f t="shared" si="0"/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 t="shared" si="1"/>
        <v>0</v>
      </c>
      <c r="BB16" s="129">
        <f t="shared" si="2"/>
        <v>0</v>
      </c>
      <c r="BC16" s="129">
        <f t="shared" si="3"/>
        <v>0</v>
      </c>
      <c r="BD16" s="129">
        <f t="shared" si="4"/>
        <v>0</v>
      </c>
      <c r="BE16" s="129">
        <f t="shared" si="5"/>
        <v>0</v>
      </c>
      <c r="CZ16" s="129">
        <v>0.08096</v>
      </c>
    </row>
    <row r="17" spans="1:104" ht="12.75">
      <c r="A17" s="152">
        <v>10</v>
      </c>
      <c r="B17" s="153" t="s">
        <v>96</v>
      </c>
      <c r="C17" s="154" t="s">
        <v>97</v>
      </c>
      <c r="D17" s="155" t="s">
        <v>77</v>
      </c>
      <c r="E17" s="156">
        <v>80</v>
      </c>
      <c r="F17" s="156"/>
      <c r="G17" s="157">
        <f t="shared" si="0"/>
        <v>0</v>
      </c>
      <c r="O17" s="151">
        <v>2</v>
      </c>
      <c r="AA17" s="129">
        <v>1</v>
      </c>
      <c r="AB17" s="129">
        <v>1</v>
      </c>
      <c r="AC17" s="129">
        <v>1</v>
      </c>
      <c r="AZ17" s="129">
        <v>1</v>
      </c>
      <c r="BA17" s="129">
        <f t="shared" si="1"/>
        <v>0</v>
      </c>
      <c r="BB17" s="129">
        <f t="shared" si="2"/>
        <v>0</v>
      </c>
      <c r="BC17" s="129">
        <f t="shared" si="3"/>
        <v>0</v>
      </c>
      <c r="BD17" s="129">
        <f t="shared" si="4"/>
        <v>0</v>
      </c>
      <c r="BE17" s="129">
        <f t="shared" si="5"/>
        <v>0</v>
      </c>
      <c r="CZ17" s="129">
        <v>0.08425</v>
      </c>
    </row>
    <row r="18" spans="1:104" ht="12.75">
      <c r="A18" s="152">
        <v>11</v>
      </c>
      <c r="B18" s="153" t="s">
        <v>98</v>
      </c>
      <c r="C18" s="154" t="s">
        <v>99</v>
      </c>
      <c r="D18" s="155" t="s">
        <v>77</v>
      </c>
      <c r="E18" s="156">
        <v>82.4</v>
      </c>
      <c r="F18" s="156"/>
      <c r="G18" s="157">
        <f t="shared" si="0"/>
        <v>0</v>
      </c>
      <c r="O18" s="151">
        <v>2</v>
      </c>
      <c r="AA18" s="129">
        <v>12</v>
      </c>
      <c r="AB18" s="129">
        <v>0</v>
      </c>
      <c r="AC18" s="129">
        <v>13</v>
      </c>
      <c r="AZ18" s="129">
        <v>1</v>
      </c>
      <c r="BA18" s="129">
        <f t="shared" si="1"/>
        <v>0</v>
      </c>
      <c r="BB18" s="129">
        <f t="shared" si="2"/>
        <v>0</v>
      </c>
      <c r="BC18" s="129">
        <f t="shared" si="3"/>
        <v>0</v>
      </c>
      <c r="BD18" s="129">
        <f t="shared" si="4"/>
        <v>0</v>
      </c>
      <c r="BE18" s="129">
        <f t="shared" si="5"/>
        <v>0</v>
      </c>
      <c r="CZ18" s="129">
        <v>0</v>
      </c>
    </row>
    <row r="19" spans="1:104" ht="12.75">
      <c r="A19" s="152">
        <v>12</v>
      </c>
      <c r="B19" s="153" t="s">
        <v>100</v>
      </c>
      <c r="C19" s="154" t="s">
        <v>101</v>
      </c>
      <c r="D19" s="155" t="s">
        <v>82</v>
      </c>
      <c r="E19" s="156">
        <v>80</v>
      </c>
      <c r="F19" s="156"/>
      <c r="G19" s="157">
        <f t="shared" si="0"/>
        <v>0</v>
      </c>
      <c r="O19" s="151">
        <v>2</v>
      </c>
      <c r="AA19" s="129">
        <v>1</v>
      </c>
      <c r="AB19" s="129">
        <v>1</v>
      </c>
      <c r="AC19" s="129">
        <v>1</v>
      </c>
      <c r="AZ19" s="129">
        <v>1</v>
      </c>
      <c r="BA19" s="129">
        <f t="shared" si="1"/>
        <v>0</v>
      </c>
      <c r="BB19" s="129">
        <f t="shared" si="2"/>
        <v>0</v>
      </c>
      <c r="BC19" s="129">
        <f t="shared" si="3"/>
        <v>0</v>
      </c>
      <c r="BD19" s="129">
        <f t="shared" si="4"/>
        <v>0</v>
      </c>
      <c r="BE19" s="129">
        <f t="shared" si="5"/>
        <v>0</v>
      </c>
      <c r="CZ19" s="129">
        <v>0.12962</v>
      </c>
    </row>
    <row r="20" spans="1:104" ht="12.75">
      <c r="A20" s="152">
        <v>13</v>
      </c>
      <c r="B20" s="153" t="s">
        <v>102</v>
      </c>
      <c r="C20" s="154" t="s">
        <v>103</v>
      </c>
      <c r="D20" s="155" t="s">
        <v>104</v>
      </c>
      <c r="E20" s="156">
        <v>4.7059</v>
      </c>
      <c r="F20" s="156"/>
      <c r="G20" s="157">
        <f t="shared" si="0"/>
        <v>0</v>
      </c>
      <c r="O20" s="151">
        <v>2</v>
      </c>
      <c r="AA20" s="129">
        <v>1</v>
      </c>
      <c r="AB20" s="129">
        <v>1</v>
      </c>
      <c r="AC20" s="129">
        <v>1</v>
      </c>
      <c r="AZ20" s="129">
        <v>1</v>
      </c>
      <c r="BA20" s="129">
        <f t="shared" si="1"/>
        <v>0</v>
      </c>
      <c r="BB20" s="129">
        <f t="shared" si="2"/>
        <v>0</v>
      </c>
      <c r="BC20" s="129">
        <f t="shared" si="3"/>
        <v>0</v>
      </c>
      <c r="BD20" s="129">
        <f t="shared" si="4"/>
        <v>0</v>
      </c>
      <c r="BE20" s="129">
        <f t="shared" si="5"/>
        <v>0</v>
      </c>
      <c r="CZ20" s="129">
        <v>2.37855</v>
      </c>
    </row>
    <row r="21" spans="1:104" ht="12.75">
      <c r="A21" s="152">
        <v>14</v>
      </c>
      <c r="B21" s="153" t="s">
        <v>105</v>
      </c>
      <c r="C21" s="154" t="s">
        <v>106</v>
      </c>
      <c r="D21" s="155" t="s">
        <v>107</v>
      </c>
      <c r="E21" s="156">
        <v>82.4</v>
      </c>
      <c r="F21" s="156"/>
      <c r="G21" s="157">
        <f t="shared" si="0"/>
        <v>0</v>
      </c>
      <c r="O21" s="151">
        <v>2</v>
      </c>
      <c r="AA21" s="129">
        <v>3</v>
      </c>
      <c r="AB21" s="129">
        <v>1</v>
      </c>
      <c r="AC21" s="129">
        <v>59217410</v>
      </c>
      <c r="AZ21" s="129">
        <v>1</v>
      </c>
      <c r="BA21" s="129">
        <f t="shared" si="1"/>
        <v>0</v>
      </c>
      <c r="BB21" s="129">
        <f t="shared" si="2"/>
        <v>0</v>
      </c>
      <c r="BC21" s="129">
        <f t="shared" si="3"/>
        <v>0</v>
      </c>
      <c r="BD21" s="129">
        <f t="shared" si="4"/>
        <v>0</v>
      </c>
      <c r="BE21" s="129">
        <f t="shared" si="5"/>
        <v>0</v>
      </c>
      <c r="CZ21" s="129">
        <v>0.055</v>
      </c>
    </row>
    <row r="22" spans="1:104" ht="12.75">
      <c r="A22" s="152">
        <v>15</v>
      </c>
      <c r="B22" s="153" t="s">
        <v>108</v>
      </c>
      <c r="C22" s="154" t="s">
        <v>109</v>
      </c>
      <c r="D22" s="155" t="s">
        <v>85</v>
      </c>
      <c r="E22" s="156">
        <v>56.279618445</v>
      </c>
      <c r="F22" s="156"/>
      <c r="G22" s="157">
        <f t="shared" si="0"/>
        <v>0</v>
      </c>
      <c r="O22" s="151">
        <v>2</v>
      </c>
      <c r="AA22" s="129">
        <v>7</v>
      </c>
      <c r="AB22" s="129">
        <v>1</v>
      </c>
      <c r="AC22" s="129">
        <v>2</v>
      </c>
      <c r="AZ22" s="129">
        <v>1</v>
      </c>
      <c r="BA22" s="129">
        <f t="shared" si="1"/>
        <v>0</v>
      </c>
      <c r="BB22" s="129">
        <f t="shared" si="2"/>
        <v>0</v>
      </c>
      <c r="BC22" s="129">
        <f t="shared" si="3"/>
        <v>0</v>
      </c>
      <c r="BD22" s="129">
        <f t="shared" si="4"/>
        <v>0</v>
      </c>
      <c r="BE22" s="129">
        <f t="shared" si="5"/>
        <v>0</v>
      </c>
      <c r="CZ22" s="129">
        <v>0</v>
      </c>
    </row>
    <row r="23" spans="1:57" ht="12.75">
      <c r="A23" s="158"/>
      <c r="B23" s="159" t="s">
        <v>68</v>
      </c>
      <c r="C23" s="160" t="str">
        <f>CONCATENATE(B7," ",C7)</f>
        <v>46 Zpevněné plochy</v>
      </c>
      <c r="D23" s="158"/>
      <c r="E23" s="161"/>
      <c r="F23" s="161"/>
      <c r="G23" s="162">
        <f>SUM(G7:G22)</f>
        <v>0</v>
      </c>
      <c r="O23" s="151">
        <v>4</v>
      </c>
      <c r="BA23" s="163">
        <f>SUM(BA7:BA22)</f>
        <v>0</v>
      </c>
      <c r="BB23" s="163">
        <f>SUM(BB7:BB22)</f>
        <v>0</v>
      </c>
      <c r="BC23" s="163">
        <f>SUM(BC7:BC22)</f>
        <v>0</v>
      </c>
      <c r="BD23" s="163">
        <f>SUM(BD7:BD22)</f>
        <v>0</v>
      </c>
      <c r="BE23" s="163">
        <f>SUM(BE7:BE22)</f>
        <v>0</v>
      </c>
    </row>
    <row r="24" ht="12.75">
      <c r="E24" s="129"/>
    </row>
    <row r="25" ht="12.75">
      <c r="E25" s="129"/>
    </row>
    <row r="26" ht="12.75">
      <c r="E26" s="129"/>
    </row>
    <row r="27" ht="12.75">
      <c r="E27" s="129"/>
    </row>
    <row r="28" ht="12.75">
      <c r="E28" s="129"/>
    </row>
    <row r="29" ht="12.75">
      <c r="E29" s="129"/>
    </row>
    <row r="30" ht="12.75">
      <c r="E30" s="129"/>
    </row>
    <row r="31" ht="12.75">
      <c r="E31" s="129"/>
    </row>
    <row r="32" ht="12.75">
      <c r="E32" s="129"/>
    </row>
    <row r="33" ht="12.75">
      <c r="E33" s="129"/>
    </row>
    <row r="34" ht="12.75">
      <c r="E34" s="129"/>
    </row>
    <row r="35" ht="12.75">
      <c r="E35" s="129"/>
    </row>
    <row r="36" ht="12.75">
      <c r="E36" s="129"/>
    </row>
    <row r="37" ht="12.75">
      <c r="E37" s="129"/>
    </row>
    <row r="38" ht="12.75">
      <c r="E38" s="129"/>
    </row>
    <row r="39" ht="12.75">
      <c r="E39" s="129"/>
    </row>
    <row r="40" ht="12.75">
      <c r="E40" s="129"/>
    </row>
    <row r="41" ht="12.75">
      <c r="E41" s="129"/>
    </row>
    <row r="42" ht="12.75">
      <c r="E42" s="129"/>
    </row>
    <row r="43" ht="12.75">
      <c r="E43" s="129"/>
    </row>
    <row r="44" ht="12.75">
      <c r="E44" s="129"/>
    </row>
    <row r="45" ht="12.75">
      <c r="E45" s="129"/>
    </row>
    <row r="46" ht="12.75">
      <c r="E46" s="129"/>
    </row>
    <row r="47" spans="1:7" ht="12.75">
      <c r="A47" s="164"/>
      <c r="B47" s="164"/>
      <c r="C47" s="164"/>
      <c r="D47" s="164"/>
      <c r="E47" s="164"/>
      <c r="F47" s="164"/>
      <c r="G47" s="164"/>
    </row>
    <row r="48" spans="1:7" ht="12.75">
      <c r="A48" s="164"/>
      <c r="B48" s="164"/>
      <c r="C48" s="164"/>
      <c r="D48" s="164"/>
      <c r="E48" s="164"/>
      <c r="F48" s="164"/>
      <c r="G48" s="164"/>
    </row>
    <row r="49" spans="1:7" ht="12.75">
      <c r="A49" s="164"/>
      <c r="B49" s="164"/>
      <c r="C49" s="164"/>
      <c r="D49" s="164"/>
      <c r="E49" s="164"/>
      <c r="F49" s="164"/>
      <c r="G49" s="164"/>
    </row>
    <row r="50" spans="1:7" ht="12.75">
      <c r="A50" s="164"/>
      <c r="B50" s="164"/>
      <c r="C50" s="164"/>
      <c r="D50" s="164"/>
      <c r="E50" s="164"/>
      <c r="F50" s="164"/>
      <c r="G50" s="164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ht="12.75">
      <c r="E59" s="129"/>
    </row>
    <row r="60" ht="12.75">
      <c r="E60" s="129"/>
    </row>
    <row r="61" ht="12.75">
      <c r="E61" s="129"/>
    </row>
    <row r="62" ht="12.75">
      <c r="E62" s="129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ht="12.75">
      <c r="E80" s="129"/>
    </row>
    <row r="81" ht="12.75">
      <c r="E81" s="129"/>
    </row>
    <row r="82" spans="1:2" ht="12.75">
      <c r="A82" s="165"/>
      <c r="B82" s="165"/>
    </row>
    <row r="83" spans="1:7" ht="12.75">
      <c r="A83" s="164"/>
      <c r="B83" s="164"/>
      <c r="C83" s="166"/>
      <c r="D83" s="166"/>
      <c r="E83" s="167"/>
      <c r="F83" s="166"/>
      <c r="G83" s="168"/>
    </row>
    <row r="84" spans="1:7" ht="12.75">
      <c r="A84" s="169"/>
      <c r="B84" s="169"/>
      <c r="C84" s="164"/>
      <c r="D84" s="164"/>
      <c r="E84" s="170"/>
      <c r="F84" s="164"/>
      <c r="G84" s="164"/>
    </row>
    <row r="85" spans="1:7" ht="12.75">
      <c r="A85" s="164"/>
      <c r="B85" s="164"/>
      <c r="C85" s="164"/>
      <c r="D85" s="164"/>
      <c r="E85" s="170"/>
      <c r="F85" s="164"/>
      <c r="G85" s="164"/>
    </row>
    <row r="86" spans="1:7" ht="12.75">
      <c r="A86" s="164"/>
      <c r="B86" s="164"/>
      <c r="C86" s="164"/>
      <c r="D86" s="164"/>
      <c r="E86" s="170"/>
      <c r="F86" s="164"/>
      <c r="G86" s="164"/>
    </row>
    <row r="87" spans="1:7" ht="12.75">
      <c r="A87" s="164"/>
      <c r="B87" s="164"/>
      <c r="C87" s="164"/>
      <c r="D87" s="164"/>
      <c r="E87" s="170"/>
      <c r="F87" s="164"/>
      <c r="G87" s="164"/>
    </row>
    <row r="88" spans="1:7" ht="12.75">
      <c r="A88" s="164"/>
      <c r="B88" s="164"/>
      <c r="C88" s="164"/>
      <c r="D88" s="164"/>
      <c r="E88" s="170"/>
      <c r="F88" s="164"/>
      <c r="G88" s="164"/>
    </row>
    <row r="89" spans="1:7" ht="12.75">
      <c r="A89" s="164"/>
      <c r="B89" s="164"/>
      <c r="C89" s="164"/>
      <c r="D89" s="164"/>
      <c r="E89" s="170"/>
      <c r="F89" s="164"/>
      <c r="G89" s="164"/>
    </row>
    <row r="90" spans="1:7" ht="12.75">
      <c r="A90" s="164"/>
      <c r="B90" s="164"/>
      <c r="C90" s="164"/>
      <c r="D90" s="164"/>
      <c r="E90" s="170"/>
      <c r="F90" s="164"/>
      <c r="G90" s="164"/>
    </row>
    <row r="91" spans="1:7" ht="12.75">
      <c r="A91" s="164"/>
      <c r="B91" s="164"/>
      <c r="C91" s="164"/>
      <c r="D91" s="164"/>
      <c r="E91" s="170"/>
      <c r="F91" s="164"/>
      <c r="G91" s="164"/>
    </row>
    <row r="92" spans="1:7" ht="12.75">
      <c r="A92" s="164"/>
      <c r="B92" s="164"/>
      <c r="C92" s="164"/>
      <c r="D92" s="164"/>
      <c r="E92" s="170"/>
      <c r="F92" s="164"/>
      <c r="G92" s="164"/>
    </row>
    <row r="93" spans="1:7" ht="12.75">
      <c r="A93" s="164"/>
      <c r="B93" s="164"/>
      <c r="C93" s="164"/>
      <c r="D93" s="164"/>
      <c r="E93" s="170"/>
      <c r="F93" s="164"/>
      <c r="G93" s="164"/>
    </row>
    <row r="94" spans="1:7" ht="12.75">
      <c r="A94" s="164"/>
      <c r="B94" s="164"/>
      <c r="C94" s="164"/>
      <c r="D94" s="164"/>
      <c r="E94" s="170"/>
      <c r="F94" s="164"/>
      <c r="G94" s="164"/>
    </row>
    <row r="95" spans="1:7" ht="12.75">
      <c r="A95" s="164"/>
      <c r="B95" s="164"/>
      <c r="C95" s="164"/>
      <c r="D95" s="164"/>
      <c r="E95" s="170"/>
      <c r="F95" s="164"/>
      <c r="G95" s="164"/>
    </row>
    <row r="96" spans="1:7" ht="12.75">
      <c r="A96" s="164"/>
      <c r="B96" s="164"/>
      <c r="C96" s="164"/>
      <c r="D96" s="164"/>
      <c r="E96" s="170"/>
      <c r="F96" s="164"/>
      <c r="G96" s="16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Váňová Sylva</dc:creator>
  <cp:keywords/>
  <dc:description/>
  <cp:lastModifiedBy>polokovaz</cp:lastModifiedBy>
  <dcterms:created xsi:type="dcterms:W3CDTF">2016-05-23T10:46:43Z</dcterms:created>
  <dcterms:modified xsi:type="dcterms:W3CDTF">2016-05-30T06:35:48Z</dcterms:modified>
  <cp:category/>
  <cp:version/>
  <cp:contentType/>
  <cp:contentStatus/>
</cp:coreProperties>
</file>