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okovaz\Desktop\"/>
    </mc:Choice>
  </mc:AlternateContent>
  <bookViews>
    <workbookView xWindow="0" yWindow="0" windowWidth="19200" windowHeight="11745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Pol'!$A$1:$U$63</definedName>
    <definedName name="_xlnm.Print_Area" localSheetId="0">Stavba!$A$1:$J$53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3" i="12" l="1"/>
  <c r="F39" i="1" s="1"/>
  <c r="F40" i="1" s="1"/>
  <c r="G23" i="1" s="1"/>
  <c r="BA26" i="12"/>
  <c r="BA21" i="12"/>
  <c r="G9" i="12"/>
  <c r="AD53" i="12" s="1"/>
  <c r="G39" i="1" s="1"/>
  <c r="G40" i="1" s="1"/>
  <c r="G25" i="1" s="1"/>
  <c r="G26" i="1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20" i="12"/>
  <c r="I20" i="12"/>
  <c r="K20" i="12"/>
  <c r="O20" i="12"/>
  <c r="Q20" i="12"/>
  <c r="U20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1" i="12"/>
  <c r="I31" i="12"/>
  <c r="I30" i="12" s="1"/>
  <c r="K31" i="12"/>
  <c r="M31" i="12"/>
  <c r="O31" i="12"/>
  <c r="Q31" i="12"/>
  <c r="Q30" i="12" s="1"/>
  <c r="U31" i="12"/>
  <c r="G34" i="12"/>
  <c r="M34" i="12" s="1"/>
  <c r="I34" i="12"/>
  <c r="K34" i="12"/>
  <c r="O34" i="12"/>
  <c r="Q34" i="12"/>
  <c r="U34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6" i="12"/>
  <c r="M46" i="12" s="1"/>
  <c r="M45" i="12" s="1"/>
  <c r="I46" i="12"/>
  <c r="I45" i="12" s="1"/>
  <c r="K46" i="12"/>
  <c r="K45" i="12" s="1"/>
  <c r="O46" i="12"/>
  <c r="O45" i="12" s="1"/>
  <c r="Q46" i="12"/>
  <c r="Q45" i="12" s="1"/>
  <c r="U46" i="12"/>
  <c r="U45" i="12" s="1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K47" i="12" l="1"/>
  <c r="Q47" i="12"/>
  <c r="I47" i="12"/>
  <c r="G45" i="12"/>
  <c r="I51" i="1" s="1"/>
  <c r="K39" i="12"/>
  <c r="Q39" i="12"/>
  <c r="I39" i="12"/>
  <c r="M30" i="12"/>
  <c r="Q19" i="12"/>
  <c r="I19" i="12"/>
  <c r="U19" i="12"/>
  <c r="O19" i="12"/>
  <c r="U8" i="12"/>
  <c r="O8" i="12"/>
  <c r="U47" i="12"/>
  <c r="O47" i="12"/>
  <c r="U39" i="12"/>
  <c r="O39" i="12"/>
  <c r="U30" i="12"/>
  <c r="O30" i="12"/>
  <c r="K30" i="12"/>
  <c r="G30" i="12"/>
  <c r="I49" i="1" s="1"/>
  <c r="K19" i="12"/>
  <c r="G19" i="12"/>
  <c r="I48" i="1" s="1"/>
  <c r="K8" i="12"/>
  <c r="Q8" i="12"/>
  <c r="M9" i="12"/>
  <c r="I8" i="12"/>
  <c r="H39" i="1"/>
  <c r="H40" i="1" s="1"/>
  <c r="G24" i="1"/>
  <c r="G29" i="1" s="1"/>
  <c r="G28" i="1"/>
  <c r="M47" i="12"/>
  <c r="M39" i="12"/>
  <c r="M8" i="12"/>
  <c r="G47" i="12"/>
  <c r="I52" i="1" s="1"/>
  <c r="I19" i="1" s="1"/>
  <c r="G39" i="12"/>
  <c r="I50" i="1" s="1"/>
  <c r="G8" i="12"/>
  <c r="M20" i="12"/>
  <c r="M19" i="12" s="1"/>
  <c r="I39" i="1"/>
  <c r="I40" i="1" s="1"/>
  <c r="J39" i="1" s="1"/>
  <c r="J40" i="1" s="1"/>
  <c r="G53" i="12" l="1"/>
  <c r="I47" i="1"/>
  <c r="I53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<sst xmlns="http://schemas.openxmlformats.org/spreadsheetml/2006/main" count="278" uniqueCount="166">
  <si>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</si>
  <si>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</si>
  <si>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</si>
  <si>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</si>
  <si>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</si>
  <si>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</si>
  <si>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</si>
  <si>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</si>
  <si>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</si>
  <si>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</si>
  <si>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</si>
  <si>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</si>
  <si>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</si>
  <si>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</si>
  <si>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</si>
  <si>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</si>
  <si>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</si>
  <si>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</si>
  <si>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</si>
  <si>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</si>
  <si>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</si>
  <si>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</si>
  <si>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</si>
  <si>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</si>
  <si>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</si>
  <si>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</si>
  <si>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</si>
  <si>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</si>
  <si>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</si>
  <si>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</si>
  <si>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</si>
  <si>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</si>
  <si>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</si>
  <si>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</si>
  <si>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</si>
  <si>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</si>
  <si>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</si>
  <si>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</si>
  <si>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</si>
  <si>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</si>
  <si>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</si>
  <si>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</si>
  <si>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</si>
  <si>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Rekonstrukce chodníku na ulici Bukovecká, Jablunkov - vstupy</t>
  </si>
  <si>
    <t>Město Jablunkov</t>
  </si>
  <si>
    <t>Dukelská 144</t>
  </si>
  <si>
    <t>Jablunkov</t>
  </si>
  <si>
    <t>739 91</t>
  </si>
  <si>
    <t>00296759</t>
  </si>
  <si>
    <t>CZ00296759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</si>
  <si>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</si>
  <si>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</si>
  <si>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</si>
  <si>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</si>
  <si>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</si>
  <si>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</si>
  <si>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</si>
  <si>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</si>
  <si>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</si>
  <si>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</si>
  <si>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979</t>
  </si>
  <si>
    <t>Likvidace suti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</si>
  <si>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</si>
  <si>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</si>
  <si>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</si>
  <si>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</si>
  <si>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</si>
  <si>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</si>
  <si>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</si>
  <si>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</si>
  <si>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</si>
  <si>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</si>
  <si>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</si>
  <si>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</si>
  <si>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</si>
  <si>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</si>
  <si>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</si>
  <si>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</si>
  <si>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</si>
  <si>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</si>
  <si>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</si>
  <si>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</si>
  <si>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</si>
  <si>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</si>
  <si>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</si>
  <si>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</si>
  <si>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</si>
  <si>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</si>
  <si>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</si>
  <si>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</si>
  <si>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</si>
  <si>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</si>
  <si>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</si>
  <si>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</si>
  <si>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podkladu pl. nad 50 m2, živice tl.3 cm</t>
  </si>
  <si>
    <t>m2</t>
  </si>
  <si>
    <t>POL1_0</t>
  </si>
  <si>
    <t>7,4+9,5+23,2+28,4+26,6+31,0</t>
  </si>
  <si>
    <t>VV</t>
  </si>
  <si>
    <t>113109430R00</t>
  </si>
  <si>
    <t>Odstranění podkladu pl.nad 50 m2, beton, tl. 30 cm</t>
  </si>
  <si>
    <t>113201111R00</t>
  </si>
  <si>
    <t>Vytrhání obrubníků chodníkových a parkových</t>
  </si>
  <si>
    <t>m</t>
  </si>
  <si>
    <t>(3,3+3,4+9,7+11,8+11,0+12,7)*2</t>
  </si>
  <si>
    <t>181301101R00</t>
  </si>
  <si>
    <t>Rozprostření ornice, rovina, tl. do 10 cm do 500m2</t>
  </si>
  <si>
    <t>103,8*1,0</t>
  </si>
  <si>
    <t>10371500R</t>
  </si>
  <si>
    <t xml:space="preserve"> zemní substrát</t>
  </si>
  <si>
    <t>m3</t>
  </si>
  <si>
    <t>POL3_0</t>
  </si>
  <si>
    <t>103,8*0,1</t>
  </si>
  <si>
    <t>180402111R00</t>
  </si>
  <si>
    <t>Založení trávníku parkového výsevem v rovině</t>
  </si>
  <si>
    <t>215901101RT5</t>
  </si>
  <si>
    <t xml:space="preserve">Zhutnění podloží </t>
  </si>
  <si>
    <t>zhutněná pláň Edef = 45 MPa</t>
  </si>
  <si>
    <t>POP</t>
  </si>
  <si>
    <t xml:space="preserve">chodníky: : 126,1 </t>
  </si>
  <si>
    <t xml:space="preserve">obrubníky: : 103,8*0,2 </t>
  </si>
  <si>
    <t>564851111R00</t>
  </si>
  <si>
    <t>Podklad ze štěrkodrti po zhutnění tloušťky 15 cm, fr. 0-32mm</t>
  </si>
  <si>
    <t>564721111R00</t>
  </si>
  <si>
    <t>Podklad z kameniva drceného,tl. 8 cm</t>
  </si>
  <si>
    <t>DOSYPÁNÍ VHODNÝM NÁSYPOVÝM MATERIÁLEM DLE ČSN 73 6133</t>
  </si>
  <si>
    <t>596215021R00</t>
  </si>
  <si>
    <t>Kladení zámkové dlažby tl. 6 cm do drtě tl. 4 cm</t>
  </si>
  <si>
    <t>59245110R</t>
  </si>
  <si>
    <t xml:space="preserve"> dlažba betonová 20x10x6 cm přírodní</t>
  </si>
  <si>
    <t>126,1*1,03</t>
  </si>
  <si>
    <t>917862111R00</t>
  </si>
  <si>
    <t>Osazení stojat. obrub.bet. s opěrou,lože z C 12/15</t>
  </si>
  <si>
    <t xml:space="preserve">chodníkové obrubníky: : </t>
  </si>
  <si>
    <t>59217421R</t>
  </si>
  <si>
    <t xml:space="preserve"> obrubník chodníkový 1000/100/250, přírodní</t>
  </si>
  <si>
    <t>kus</t>
  </si>
  <si>
    <t>103,8</t>
  </si>
  <si>
    <t xml:space="preserve">prořez: : 103,8*0,03 </t>
  </si>
  <si>
    <t>0,086</t>
  </si>
  <si>
    <t>979082111</t>
  </si>
  <si>
    <t>Vnitrostaveništní doprava suti do 10 m, nakládání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</si>
  <si>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</si>
  <si>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</si>
  <si>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</si>
  <si>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</si>
  <si>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</si>
  <si>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</si>
  <si>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skládku suti - směs betonu, kamenivo</t>
  </si>
  <si>
    <t>979990113R00</t>
  </si>
  <si>
    <t>Poplatek za skládku suti - obalované kam. - asfalt</t>
  </si>
  <si>
    <t>998223011R00</t>
  </si>
  <si>
    <t>Přesun hmot, pozemní komunikace, kryt dlážděný</t>
  </si>
  <si>
    <t>VN1</t>
  </si>
  <si>
    <t>Mimostaveništní doprava</t>
  </si>
  <si>
    <t>VN2</t>
  </si>
  <si>
    <t>Zařízení staveniště</t>
  </si>
  <si>
    <t>VN3</t>
  </si>
  <si>
    <t>Vytyčení stavby</t>
  </si>
  <si>
    <t>Soubor</t>
  </si>
  <si>
    <t>VN4</t>
  </si>
  <si>
    <t>Vytyčení sítí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</si>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</sst>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0" fillId="2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9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8" t="s">
        <v>40</v>
      </c>
      <c r="C1" s="239"/>
      <c r="D1" s="239"/>
      <c r="E1" s="239"/>
      <c r="F1" s="239"/>
      <c r="G1" s="239"/>
      <c r="H1" s="239"/>
      <c r="I1" s="239"/>
      <c r="J1" s="240"/>
    </row>
    <row r="2" spans="1:15" ht="32.25" customHeight="1" x14ac:dyDescent="0.2">
      <c r="A2" s="4"/>
      <c r="B2" s="81" t="s">
        <v>38</v>
      </c>
      <c r="C2" s="82"/>
      <c r="D2" s="83"/>
      <c r="E2" s="212" t="s">
        <v>43</v>
      </c>
      <c r="F2" s="212"/>
      <c r="G2" s="212"/>
      <c r="H2" s="212"/>
      <c r="I2" s="212"/>
      <c r="J2" s="213"/>
      <c r="O2" s="2"/>
    </row>
    <row r="3" spans="1:15" ht="23.25" hidden="1" customHeight="1" x14ac:dyDescent="0.2">
      <c r="A3" s="4"/>
      <c r="B3" s="84" t="s">
        <v>41</v>
      </c>
      <c r="C3" s="82"/>
      <c r="D3" s="85"/>
      <c r="E3" s="85"/>
      <c r="F3" s="86"/>
      <c r="G3" s="86"/>
      <c r="H3" s="82"/>
      <c r="I3" s="87"/>
      <c r="J3" s="88"/>
    </row>
    <row r="4" spans="1:15" ht="23.25" hidden="1" customHeight="1" x14ac:dyDescent="0.2">
      <c r="A4" s="4"/>
      <c r="B4" s="89" t="s">
        <v>42</v>
      </c>
      <c r="C4" s="90"/>
      <c r="D4" s="91"/>
      <c r="E4" s="91"/>
      <c r="F4" s="92"/>
      <c r="G4" s="93"/>
      <c r="H4" s="92"/>
      <c r="I4" s="93"/>
      <c r="J4" s="94"/>
    </row>
    <row r="5" spans="1:15" ht="24" customHeight="1" x14ac:dyDescent="0.2">
      <c r="A5" s="4"/>
      <c r="B5" s="47" t="s">
        <v>21</v>
      </c>
      <c r="C5" s="5"/>
      <c r="D5" s="95" t="s">
        <v>44</v>
      </c>
      <c r="E5" s="26"/>
      <c r="F5" s="26"/>
      <c r="G5" s="26"/>
      <c r="H5" s="28" t="s">
        <v>33</v>
      </c>
      <c r="I5" s="95" t="s">
        <v>48</v>
      </c>
      <c r="J5" s="11"/>
    </row>
    <row r="6" spans="1:15" ht="15.75" customHeight="1" x14ac:dyDescent="0.2">
      <c r="A6" s="4"/>
      <c r="B6" s="41"/>
      <c r="C6" s="26"/>
      <c r="D6" s="95" t="s">
        <v>45</v>
      </c>
      <c r="E6" s="26"/>
      <c r="F6" s="26"/>
      <c r="G6" s="26"/>
      <c r="H6" s="28" t="s">
        <v>34</v>
      </c>
      <c r="I6" s="95" t="s">
        <v>49</v>
      </c>
      <c r="J6" s="11"/>
    </row>
    <row r="7" spans="1:15" ht="15.75" customHeight="1" x14ac:dyDescent="0.2">
      <c r="A7" s="4"/>
      <c r="B7" s="42"/>
      <c r="C7" s="96" t="s">
        <v>47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8"/>
      <c r="E11" s="248"/>
      <c r="F11" s="248"/>
      <c r="G11" s="248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28"/>
      <c r="E12" s="228"/>
      <c r="F12" s="228"/>
      <c r="G12" s="228"/>
      <c r="H12" s="28" t="s">
        <v>34</v>
      </c>
      <c r="I12" s="98"/>
      <c r="J12" s="11"/>
    </row>
    <row r="13" spans="1:15" ht="15.75" customHeight="1" x14ac:dyDescent="0.2">
      <c r="A13" s="4"/>
      <c r="B13" s="42"/>
      <c r="C13" s="97"/>
      <c r="D13" s="237"/>
      <c r="E13" s="237"/>
      <c r="F13" s="237"/>
      <c r="G13" s="23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7"/>
      <c r="F15" s="247"/>
      <c r="G15" s="249"/>
      <c r="H15" s="249"/>
      <c r="I15" s="249" t="s">
        <v>28</v>
      </c>
      <c r="J15" s="250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226"/>
      <c r="F16" s="227"/>
      <c r="G16" s="226"/>
      <c r="H16" s="227"/>
      <c r="I16" s="226">
        <f>SUMIF(F47:F52,A16,I47:I52)+SUMIF(F47:F52,"PSU",I47:I52)</f>
        <v>0</v>
      </c>
      <c r="J16" s="229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226"/>
      <c r="F17" s="227"/>
      <c r="G17" s="226"/>
      <c r="H17" s="227"/>
      <c r="I17" s="226">
        <f>SUMIF(F47:F52,A17,I47:I52)</f>
        <v>0</v>
      </c>
      <c r="J17" s="229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226"/>
      <c r="F18" s="227"/>
      <c r="G18" s="226"/>
      <c r="H18" s="227"/>
      <c r="I18" s="226">
        <f>SUMIF(F47:F52,A18,I47:I52)</f>
        <v>0</v>
      </c>
      <c r="J18" s="229"/>
    </row>
    <row r="19" spans="1:10" ht="23.25" customHeight="1" x14ac:dyDescent="0.2">
      <c r="A19" s="145" t="s">
        <v>64</v>
      </c>
      <c r="B19" s="146" t="s">
        <v>26</v>
      </c>
      <c r="C19" s="58"/>
      <c r="D19" s="59"/>
      <c r="E19" s="226"/>
      <c r="F19" s="227"/>
      <c r="G19" s="226"/>
      <c r="H19" s="227"/>
      <c r="I19" s="226">
        <f>SUMIF(F47:F52,A19,I47:I52)</f>
        <v>0</v>
      </c>
      <c r="J19" s="229"/>
    </row>
    <row r="20" spans="1:10" ht="23.25" customHeight="1" x14ac:dyDescent="0.2">
      <c r="A20" s="145" t="s">
        <v>65</v>
      </c>
      <c r="B20" s="146" t="s">
        <v>27</v>
      </c>
      <c r="C20" s="58"/>
      <c r="D20" s="59"/>
      <c r="E20" s="226"/>
      <c r="F20" s="227"/>
      <c r="G20" s="226"/>
      <c r="H20" s="227"/>
      <c r="I20" s="226">
        <f>SUMIF(F47:F52,A20,I47:I52)</f>
        <v>0</v>
      </c>
      <c r="J20" s="229"/>
    </row>
    <row r="21" spans="1:10" ht="23.25" customHeight="1" x14ac:dyDescent="0.2">
      <c r="A21" s="4"/>
      <c r="B21" s="74" t="s">
        <v>28</v>
      </c>
      <c r="C21" s="75"/>
      <c r="D21" s="76"/>
      <c r="E21" s="235"/>
      <c r="F21" s="245"/>
      <c r="G21" s="235"/>
      <c r="H21" s="245"/>
      <c r="I21" s="235">
        <f>SUM(I16:J20)</f>
        <v>0</v>
      </c>
      <c r="J21" s="23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1">
        <f>ZakladDPHZakl*SazbaDPH2/100</f>
        <v>0</v>
      </c>
      <c r="H26" s="242"/>
      <c r="I26" s="24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3">
        <f>0</f>
        <v>0</v>
      </c>
      <c r="H27" s="243"/>
      <c r="I27" s="243"/>
      <c r="J27" s="63" t="str">
        <f t="shared" si="0"/>
        <v>CZK</v>
      </c>
    </row>
    <row r="28" spans="1:10" ht="27.75" hidden="1" customHeight="1" thickBot="1" x14ac:dyDescent="0.25">
      <c r="A28" s="4"/>
      <c r="B28" s="117" t="s">
        <v>22</v>
      </c>
      <c r="C28" s="118"/>
      <c r="D28" s="118"/>
      <c r="E28" s="119"/>
      <c r="F28" s="120"/>
      <c r="G28" s="246">
        <f>ZakladDPHSniVypocet+ZakladDPHZaklVypocet</f>
        <v>0</v>
      </c>
      <c r="H28" s="246"/>
      <c r="I28" s="246"/>
      <c r="J28" s="121" t="str">
        <f t="shared" si="0"/>
        <v>CZK</v>
      </c>
    </row>
    <row r="29" spans="1:10" ht="27.75" customHeight="1" thickBot="1" x14ac:dyDescent="0.25">
      <c r="A29" s="4"/>
      <c r="B29" s="117" t="s">
        <v>35</v>
      </c>
      <c r="C29" s="122"/>
      <c r="D29" s="122"/>
      <c r="E29" s="122"/>
      <c r="F29" s="122"/>
      <c r="G29" s="244">
        <f>ZakladDPHSni+DPHSni+ZakladDPHZakl+DPHZakl+Zaokrouhleni</f>
        <v>0</v>
      </c>
      <c r="H29" s="244"/>
      <c r="I29" s="244"/>
      <c r="J29" s="123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43312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9"/>
      <c r="G37" s="109"/>
      <c r="H37" s="109"/>
      <c r="I37" s="109"/>
      <c r="J37" s="3"/>
    </row>
    <row r="38" spans="1:10" ht="25.5" hidden="1" customHeight="1" x14ac:dyDescent="0.2">
      <c r="A38" s="101" t="s">
        <v>37</v>
      </c>
      <c r="B38" s="103" t="s">
        <v>16</v>
      </c>
      <c r="C38" s="104" t="s">
        <v>5</v>
      </c>
      <c r="D38" s="105"/>
      <c r="E38" s="105"/>
      <c r="F38" s="110" t="str">
        <f>B23</f>
        <v>Základ pro sníženou DPH</v>
      </c>
      <c r="G38" s="110" t="str">
        <f>B25</f>
        <v>Základ pro základní DPH</v>
      </c>
      <c r="H38" s="111" t="s">
        <v>17</v>
      </c>
      <c r="I38" s="111" t="s">
        <v>1</v>
      </c>
      <c r="J38" s="106" t="s">
        <v>0</v>
      </c>
    </row>
    <row r="39" spans="1:10" ht="25.5" hidden="1" customHeight="1" x14ac:dyDescent="0.2">
      <c r="A39" s="101">
        <v>1</v>
      </c>
      <c r="B39" s="107"/>
      <c r="C39" s="217"/>
      <c r="D39" s="218"/>
      <c r="E39" s="218"/>
      <c r="F39" s="112">
        <f>' Pol'!AC53</f>
        <v>0</v>
      </c>
      <c r="G39" s="113">
        <f>' Pol'!AD53</f>
        <v>0</v>
      </c>
      <c r="H39" s="114">
        <f>(F39*SazbaDPH1/100)+(G39*SazbaDPH2/100)</f>
        <v>0</v>
      </c>
      <c r="I39" s="114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101"/>
      <c r="B40" s="219" t="s">
        <v>50</v>
      </c>
      <c r="C40" s="220"/>
      <c r="D40" s="220"/>
      <c r="E40" s="221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0</v>
      </c>
      <c r="J40" s="102">
        <f>SUMIF(A39:A39,"=1",J39:J39)</f>
        <v>0</v>
      </c>
    </row>
    <row r="44" spans="1:10" ht="15.75" x14ac:dyDescent="0.25">
      <c r="B44" s="124" t="s">
        <v>52</v>
      </c>
    </row>
    <row r="46" spans="1:10" ht="25.5" customHeight="1" x14ac:dyDescent="0.2">
      <c r="A46" s="125"/>
      <c r="B46" s="129" t="s">
        <v>16</v>
      </c>
      <c r="C46" s="129" t="s">
        <v>5</v>
      </c>
      <c r="D46" s="130"/>
      <c r="E46" s="130"/>
      <c r="F46" s="133" t="s">
        <v>53</v>
      </c>
      <c r="G46" s="133"/>
      <c r="H46" s="133"/>
      <c r="I46" s="222" t="s">
        <v>28</v>
      </c>
      <c r="J46" s="222"/>
    </row>
    <row r="47" spans="1:10" ht="25.5" customHeight="1" x14ac:dyDescent="0.2">
      <c r="A47" s="126"/>
      <c r="B47" s="134" t="s">
        <v>54</v>
      </c>
      <c r="C47" s="224" t="s">
        <v>55</v>
      </c>
      <c r="D47" s="225"/>
      <c r="E47" s="225"/>
      <c r="F47" s="136" t="s">
        <v>23</v>
      </c>
      <c r="G47" s="137"/>
      <c r="H47" s="137"/>
      <c r="I47" s="223">
        <f>' Pol'!G8</f>
        <v>0</v>
      </c>
      <c r="J47" s="223"/>
    </row>
    <row r="48" spans="1:10" ht="25.5" customHeight="1" x14ac:dyDescent="0.2">
      <c r="A48" s="126"/>
      <c r="B48" s="128" t="s">
        <v>56</v>
      </c>
      <c r="C48" s="215" t="s">
        <v>57</v>
      </c>
      <c r="D48" s="216"/>
      <c r="E48" s="216"/>
      <c r="F48" s="138" t="s">
        <v>23</v>
      </c>
      <c r="G48" s="139"/>
      <c r="H48" s="139"/>
      <c r="I48" s="214">
        <f>' Pol'!G19</f>
        <v>0</v>
      </c>
      <c r="J48" s="214"/>
    </row>
    <row r="49" spans="1:10" ht="25.5" customHeight="1" x14ac:dyDescent="0.2">
      <c r="A49" s="126"/>
      <c r="B49" s="128" t="s">
        <v>58</v>
      </c>
      <c r="C49" s="215" t="s">
        <v>59</v>
      </c>
      <c r="D49" s="216"/>
      <c r="E49" s="216"/>
      <c r="F49" s="138" t="s">
        <v>23</v>
      </c>
      <c r="G49" s="139"/>
      <c r="H49" s="139"/>
      <c r="I49" s="214">
        <f>' Pol'!G30</f>
        <v>0</v>
      </c>
      <c r="J49" s="214"/>
    </row>
    <row r="50" spans="1:10" ht="25.5" customHeight="1" x14ac:dyDescent="0.2">
      <c r="A50" s="126"/>
      <c r="B50" s="128" t="s">
        <v>60</v>
      </c>
      <c r="C50" s="215" t="s">
        <v>61</v>
      </c>
      <c r="D50" s="216"/>
      <c r="E50" s="216"/>
      <c r="F50" s="138" t="s">
        <v>23</v>
      </c>
      <c r="G50" s="139"/>
      <c r="H50" s="139"/>
      <c r="I50" s="214">
        <f>' Pol'!G39</f>
        <v>0</v>
      </c>
      <c r="J50" s="214"/>
    </row>
    <row r="51" spans="1:10" ht="25.5" customHeight="1" x14ac:dyDescent="0.2">
      <c r="A51" s="126"/>
      <c r="B51" s="128" t="s">
        <v>62</v>
      </c>
      <c r="C51" s="215" t="s">
        <v>63</v>
      </c>
      <c r="D51" s="216"/>
      <c r="E51" s="216"/>
      <c r="F51" s="138" t="s">
        <v>23</v>
      </c>
      <c r="G51" s="139"/>
      <c r="H51" s="139"/>
      <c r="I51" s="214">
        <f>' Pol'!G45</f>
        <v>0</v>
      </c>
      <c r="J51" s="214"/>
    </row>
    <row r="52" spans="1:10" ht="25.5" customHeight="1" x14ac:dyDescent="0.2">
      <c r="A52" s="126"/>
      <c r="B52" s="135" t="s">
        <v>64</v>
      </c>
      <c r="C52" s="209" t="s">
        <v>26</v>
      </c>
      <c r="D52" s="210"/>
      <c r="E52" s="210"/>
      <c r="F52" s="140" t="s">
        <v>64</v>
      </c>
      <c r="G52" s="141"/>
      <c r="H52" s="141"/>
      <c r="I52" s="208">
        <f>' Pol'!G47</f>
        <v>0</v>
      </c>
      <c r="J52" s="208"/>
    </row>
    <row r="53" spans="1:10" ht="25.5" customHeight="1" x14ac:dyDescent="0.2">
      <c r="A53" s="127"/>
      <c r="B53" s="131" t="s">
        <v>1</v>
      </c>
      <c r="C53" s="131"/>
      <c r="D53" s="132"/>
      <c r="E53" s="132"/>
      <c r="F53" s="142"/>
      <c r="G53" s="143"/>
      <c r="H53" s="143"/>
      <c r="I53" s="211">
        <f>SUM(I47:I52)</f>
        <v>0</v>
      </c>
      <c r="J53" s="211"/>
    </row>
    <row r="54" spans="1:10" x14ac:dyDescent="0.2">
      <c r="F54" s="144"/>
      <c r="G54" s="100"/>
      <c r="H54" s="144"/>
      <c r="I54" s="100"/>
      <c r="J54" s="100"/>
    </row>
    <row r="55" spans="1:10" x14ac:dyDescent="0.2">
      <c r="F55" s="144"/>
      <c r="G55" s="100"/>
      <c r="H55" s="144"/>
      <c r="I55" s="100"/>
      <c r="J55" s="100"/>
    </row>
    <row r="56" spans="1:10" x14ac:dyDescent="0.2">
      <c r="F56" s="144"/>
      <c r="G56" s="100"/>
      <c r="H56" s="144"/>
      <c r="I56" s="100"/>
      <c r="J56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13:G13"/>
    <mergeCell ref="C48:E48"/>
    <mergeCell ref="E17:F17"/>
    <mergeCell ref="G16:H16"/>
    <mergeCell ref="G17:H17"/>
    <mergeCell ref="G18:H18"/>
    <mergeCell ref="I52:J52"/>
    <mergeCell ref="C52:E52"/>
    <mergeCell ref="I53:J53"/>
    <mergeCell ref="E2:J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39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9" customWidth="1"/>
    <col min="3" max="3" width="38.28515625" style="9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AE1" t="s">
        <v>67</v>
      </c>
    </row>
    <row r="2" spans="1:60" ht="24.95" customHeight="1" x14ac:dyDescent="0.2">
      <c r="A2" s="150" t="s">
        <v>66</v>
      </c>
      <c r="B2" s="148"/>
      <c r="C2" s="270" t="s">
        <v>43</v>
      </c>
      <c r="D2" s="271"/>
      <c r="E2" s="271"/>
      <c r="F2" s="271"/>
      <c r="G2" s="272"/>
      <c r="AE2" t="s">
        <v>68</v>
      </c>
    </row>
    <row r="3" spans="1:60" ht="24.95" hidden="1" customHeight="1" x14ac:dyDescent="0.2">
      <c r="A3" s="151" t="s">
        <v>7</v>
      </c>
      <c r="B3" s="149"/>
      <c r="C3" s="273"/>
      <c r="D3" s="273"/>
      <c r="E3" s="273"/>
      <c r="F3" s="273"/>
      <c r="G3" s="274"/>
      <c r="AE3" t="s">
        <v>69</v>
      </c>
    </row>
    <row r="4" spans="1:60" ht="24.95" hidden="1" customHeight="1" x14ac:dyDescent="0.2">
      <c r="A4" s="151" t="s">
        <v>8</v>
      </c>
      <c r="B4" s="149"/>
      <c r="C4" s="275"/>
      <c r="D4" s="273"/>
      <c r="E4" s="273"/>
      <c r="F4" s="273"/>
      <c r="G4" s="274"/>
      <c r="AE4" t="s">
        <v>70</v>
      </c>
    </row>
    <row r="5" spans="1:60" hidden="1" x14ac:dyDescent="0.2">
      <c r="A5" s="152" t="s">
        <v>71</v>
      </c>
      <c r="B5" s="153"/>
      <c r="C5" s="154"/>
      <c r="D5" s="155"/>
      <c r="E5" s="156"/>
      <c r="F5" s="156"/>
      <c r="G5" s="157"/>
      <c r="AE5" t="s">
        <v>72</v>
      </c>
    </row>
    <row r="6" spans="1:60" x14ac:dyDescent="0.2">
      <c r="D6" s="147"/>
    </row>
    <row r="7" spans="1:60" ht="38.25" x14ac:dyDescent="0.2">
      <c r="A7" s="163" t="s">
        <v>73</v>
      </c>
      <c r="B7" s="164" t="s">
        <v>74</v>
      </c>
      <c r="C7" s="164" t="s">
        <v>75</v>
      </c>
      <c r="D7" s="180" t="s">
        <v>76</v>
      </c>
      <c r="E7" s="163" t="s">
        <v>77</v>
      </c>
      <c r="F7" s="158" t="s">
        <v>78</v>
      </c>
      <c r="G7" s="181" t="s">
        <v>28</v>
      </c>
      <c r="H7" s="182" t="s">
        <v>29</v>
      </c>
      <c r="I7" s="182" t="s">
        <v>79</v>
      </c>
      <c r="J7" s="182" t="s">
        <v>30</v>
      </c>
      <c r="K7" s="182" t="s">
        <v>80</v>
      </c>
      <c r="L7" s="182" t="s">
        <v>81</v>
      </c>
      <c r="M7" s="182" t="s">
        <v>82</v>
      </c>
      <c r="N7" s="182" t="s">
        <v>83</v>
      </c>
      <c r="O7" s="182" t="s">
        <v>84</v>
      </c>
      <c r="P7" s="182" t="s">
        <v>85</v>
      </c>
      <c r="Q7" s="182" t="s">
        <v>86</v>
      </c>
      <c r="R7" s="182" t="s">
        <v>87</v>
      </c>
      <c r="S7" s="182" t="s">
        <v>88</v>
      </c>
      <c r="T7" s="182" t="s">
        <v>89</v>
      </c>
      <c r="U7" s="165" t="s">
        <v>90</v>
      </c>
    </row>
    <row r="8" spans="1:60" x14ac:dyDescent="0.2">
      <c r="A8" s="183" t="s">
        <v>91</v>
      </c>
      <c r="B8" s="184" t="s">
        <v>54</v>
      </c>
      <c r="C8" s="185" t="s">
        <v>55</v>
      </c>
      <c r="D8" s="186"/>
      <c r="E8" s="187"/>
      <c r="F8" s="174"/>
      <c r="G8" s="174">
        <f>SUMIF(AE9:AE18,"&lt;&gt;NOR",G9:G18)</f>
        <v>0</v>
      </c>
      <c r="H8" s="174"/>
      <c r="I8" s="174">
        <f>SUM(I9:I18)</f>
        <v>0</v>
      </c>
      <c r="J8" s="174"/>
      <c r="K8" s="174">
        <f>SUM(K9:K18)</f>
        <v>0</v>
      </c>
      <c r="L8" s="174"/>
      <c r="M8" s="174">
        <f>SUM(M9:M18)</f>
        <v>0</v>
      </c>
      <c r="N8" s="174"/>
      <c r="O8" s="174">
        <f>SUM(O9:O18)</f>
        <v>6.23</v>
      </c>
      <c r="P8" s="174"/>
      <c r="Q8" s="174">
        <f>SUM(Q9:Q18)</f>
        <v>127.50000000000001</v>
      </c>
      <c r="R8" s="174"/>
      <c r="S8" s="174"/>
      <c r="T8" s="188"/>
      <c r="U8" s="174">
        <f>SUM(U9:U18)</f>
        <v>51.33</v>
      </c>
      <c r="AE8" t="s">
        <v>92</v>
      </c>
    </row>
    <row r="9" spans="1:60" outlineLevel="1" x14ac:dyDescent="0.2">
      <c r="A9" s="160">
        <v>1</v>
      </c>
      <c r="B9" s="166" t="s">
        <v>93</v>
      </c>
      <c r="C9" s="201" t="s">
        <v>94</v>
      </c>
      <c r="D9" s="168" t="s">
        <v>95</v>
      </c>
      <c r="E9" s="171">
        <v>126.1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0.11</v>
      </c>
      <c r="Q9" s="176">
        <f>ROUND(E9*P9,2)</f>
        <v>13.87</v>
      </c>
      <c r="R9" s="176"/>
      <c r="S9" s="176"/>
      <c r="T9" s="177">
        <v>4.2999999999999997E-2</v>
      </c>
      <c r="U9" s="176">
        <f>ROUND(E9*T9,2)</f>
        <v>5.42</v>
      </c>
      <c r="V9" s="159"/>
      <c r="W9" s="159"/>
      <c r="X9" s="159"/>
      <c r="Y9" s="159"/>
      <c r="Z9" s="159"/>
      <c r="AA9" s="159"/>
      <c r="AB9" s="159"/>
      <c r="AC9" s="159"/>
      <c r="AD9" s="159"/>
      <c r="AE9" s="159" t="s">
        <v>96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">
      <c r="A10" s="160"/>
      <c r="B10" s="166"/>
      <c r="C10" s="202" t="s">
        <v>97</v>
      </c>
      <c r="D10" s="169"/>
      <c r="E10" s="172">
        <v>126.1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176"/>
      <c r="V10" s="159"/>
      <c r="W10" s="159"/>
      <c r="X10" s="159"/>
      <c r="Y10" s="159"/>
      <c r="Z10" s="159"/>
      <c r="AA10" s="159"/>
      <c r="AB10" s="159"/>
      <c r="AC10" s="159"/>
      <c r="AD10" s="159"/>
      <c r="AE10" s="159" t="s">
        <v>98</v>
      </c>
      <c r="AF10" s="159">
        <v>0</v>
      </c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">
      <c r="A11" s="160">
        <v>2</v>
      </c>
      <c r="B11" s="166" t="s">
        <v>99</v>
      </c>
      <c r="C11" s="201" t="s">
        <v>100</v>
      </c>
      <c r="D11" s="168" t="s">
        <v>95</v>
      </c>
      <c r="E11" s="171">
        <v>126.1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0.72</v>
      </c>
      <c r="Q11" s="176">
        <f>ROUND(E11*P11,2)</f>
        <v>90.79</v>
      </c>
      <c r="R11" s="176"/>
      <c r="S11" s="176"/>
      <c r="T11" s="177">
        <v>0.09</v>
      </c>
      <c r="U11" s="176">
        <f>ROUND(E11*T11,2)</f>
        <v>11.35</v>
      </c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96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">
      <c r="A12" s="160">
        <v>3</v>
      </c>
      <c r="B12" s="166" t="s">
        <v>101</v>
      </c>
      <c r="C12" s="201" t="s">
        <v>102</v>
      </c>
      <c r="D12" s="168" t="s">
        <v>103</v>
      </c>
      <c r="E12" s="171">
        <v>103.8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0.22</v>
      </c>
      <c r="Q12" s="176">
        <f>ROUND(E12*P12,2)</f>
        <v>22.84</v>
      </c>
      <c r="R12" s="176"/>
      <c r="S12" s="176"/>
      <c r="T12" s="177">
        <v>0.14299999999999999</v>
      </c>
      <c r="U12" s="176">
        <f>ROUND(E12*T12,2)</f>
        <v>14.84</v>
      </c>
      <c r="V12" s="159"/>
      <c r="W12" s="159"/>
      <c r="X12" s="159"/>
      <c r="Y12" s="159"/>
      <c r="Z12" s="159"/>
      <c r="AA12" s="159"/>
      <c r="AB12" s="159"/>
      <c r="AC12" s="159"/>
      <c r="AD12" s="159"/>
      <c r="AE12" s="159" t="s">
        <v>96</v>
      </c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">
      <c r="A13" s="160"/>
      <c r="B13" s="166"/>
      <c r="C13" s="202" t="s">
        <v>104</v>
      </c>
      <c r="D13" s="169"/>
      <c r="E13" s="172">
        <v>103.8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176"/>
      <c r="V13" s="159"/>
      <c r="W13" s="159"/>
      <c r="X13" s="159"/>
      <c r="Y13" s="159"/>
      <c r="Z13" s="159"/>
      <c r="AA13" s="159"/>
      <c r="AB13" s="159"/>
      <c r="AC13" s="159"/>
      <c r="AD13" s="159"/>
      <c r="AE13" s="159" t="s">
        <v>98</v>
      </c>
      <c r="AF13" s="159">
        <v>0</v>
      </c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">
      <c r="A14" s="160">
        <v>4</v>
      </c>
      <c r="B14" s="166" t="s">
        <v>105</v>
      </c>
      <c r="C14" s="201" t="s">
        <v>106</v>
      </c>
      <c r="D14" s="168" t="s">
        <v>95</v>
      </c>
      <c r="E14" s="171">
        <v>103.8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/>
      <c r="T14" s="177">
        <v>0.13</v>
      </c>
      <c r="U14" s="176">
        <f>ROUND(E14*T14,2)</f>
        <v>13.49</v>
      </c>
      <c r="V14" s="159"/>
      <c r="W14" s="159"/>
      <c r="X14" s="159"/>
      <c r="Y14" s="159"/>
      <c r="Z14" s="159"/>
      <c r="AA14" s="159"/>
      <c r="AB14" s="159"/>
      <c r="AC14" s="159"/>
      <c r="AD14" s="159"/>
      <c r="AE14" s="159" t="s">
        <v>96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">
      <c r="A15" s="160"/>
      <c r="B15" s="166"/>
      <c r="C15" s="202" t="s">
        <v>107</v>
      </c>
      <c r="D15" s="169"/>
      <c r="E15" s="172">
        <v>103.8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176"/>
      <c r="V15" s="159"/>
      <c r="W15" s="159"/>
      <c r="X15" s="159"/>
      <c r="Y15" s="159"/>
      <c r="Z15" s="159"/>
      <c r="AA15" s="159"/>
      <c r="AB15" s="159"/>
      <c r="AC15" s="159"/>
      <c r="AD15" s="159"/>
      <c r="AE15" s="159" t="s">
        <v>98</v>
      </c>
      <c r="AF15" s="159">
        <v>0</v>
      </c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">
      <c r="A16" s="160">
        <v>5</v>
      </c>
      <c r="B16" s="166" t="s">
        <v>108</v>
      </c>
      <c r="C16" s="201" t="s">
        <v>109</v>
      </c>
      <c r="D16" s="168" t="s">
        <v>110</v>
      </c>
      <c r="E16" s="171">
        <v>10.38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0.6</v>
      </c>
      <c r="O16" s="176">
        <f>ROUND(E16*N16,2)</f>
        <v>6.23</v>
      </c>
      <c r="P16" s="176">
        <v>0</v>
      </c>
      <c r="Q16" s="176">
        <f>ROUND(E16*P16,2)</f>
        <v>0</v>
      </c>
      <c r="R16" s="176"/>
      <c r="S16" s="176"/>
      <c r="T16" s="177">
        <v>0</v>
      </c>
      <c r="U16" s="176">
        <f>ROUND(E16*T16,2)</f>
        <v>0</v>
      </c>
      <c r="V16" s="159"/>
      <c r="W16" s="159"/>
      <c r="X16" s="159"/>
      <c r="Y16" s="159"/>
      <c r="Z16" s="159"/>
      <c r="AA16" s="159"/>
      <c r="AB16" s="159"/>
      <c r="AC16" s="159"/>
      <c r="AD16" s="159"/>
      <c r="AE16" s="159" t="s">
        <v>111</v>
      </c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">
      <c r="A17" s="160"/>
      <c r="B17" s="166"/>
      <c r="C17" s="202" t="s">
        <v>112</v>
      </c>
      <c r="D17" s="169"/>
      <c r="E17" s="172">
        <v>10.38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176"/>
      <c r="V17" s="159"/>
      <c r="W17" s="159"/>
      <c r="X17" s="159"/>
      <c r="Y17" s="159"/>
      <c r="Z17" s="159"/>
      <c r="AA17" s="159"/>
      <c r="AB17" s="159"/>
      <c r="AC17" s="159"/>
      <c r="AD17" s="159"/>
      <c r="AE17" s="159" t="s">
        <v>98</v>
      </c>
      <c r="AF17" s="159">
        <v>0</v>
      </c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">
      <c r="A18" s="160">
        <v>6</v>
      </c>
      <c r="B18" s="166" t="s">
        <v>113</v>
      </c>
      <c r="C18" s="201" t="s">
        <v>114</v>
      </c>
      <c r="D18" s="168" t="s">
        <v>95</v>
      </c>
      <c r="E18" s="171">
        <v>103.8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/>
      <c r="T18" s="177">
        <v>0.06</v>
      </c>
      <c r="U18" s="176">
        <f>ROUND(E18*T18,2)</f>
        <v>6.23</v>
      </c>
      <c r="V18" s="159"/>
      <c r="W18" s="159"/>
      <c r="X18" s="159"/>
      <c r="Y18" s="159"/>
      <c r="Z18" s="159"/>
      <c r="AA18" s="159"/>
      <c r="AB18" s="159"/>
      <c r="AC18" s="159"/>
      <c r="AD18" s="159"/>
      <c r="AE18" s="159" t="s">
        <v>96</v>
      </c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x14ac:dyDescent="0.2">
      <c r="A19" s="161" t="s">
        <v>91</v>
      </c>
      <c r="B19" s="167" t="s">
        <v>56</v>
      </c>
      <c r="C19" s="203" t="s">
        <v>57</v>
      </c>
      <c r="D19" s="170"/>
      <c r="E19" s="173"/>
      <c r="F19" s="178"/>
      <c r="G19" s="178">
        <f>SUMIF(AE20:AE29,"&lt;&gt;NOR",G20:G29)</f>
        <v>0</v>
      </c>
      <c r="H19" s="178"/>
      <c r="I19" s="178">
        <f>SUM(I20:I29)</f>
        <v>0</v>
      </c>
      <c r="J19" s="178"/>
      <c r="K19" s="178">
        <f>SUM(K20:K29)</f>
        <v>0</v>
      </c>
      <c r="L19" s="178"/>
      <c r="M19" s="178">
        <f>SUM(M20:M29)</f>
        <v>0</v>
      </c>
      <c r="N19" s="178"/>
      <c r="O19" s="178">
        <f>SUM(O20:O29)</f>
        <v>94.52000000000001</v>
      </c>
      <c r="P19" s="178"/>
      <c r="Q19" s="178">
        <f>SUM(Q20:Q29)</f>
        <v>0</v>
      </c>
      <c r="R19" s="178"/>
      <c r="S19" s="178"/>
      <c r="T19" s="179"/>
      <c r="U19" s="178">
        <f>SUM(U20:U29)</f>
        <v>86.13</v>
      </c>
      <c r="AE19" t="s">
        <v>92</v>
      </c>
    </row>
    <row r="20" spans="1:60" outlineLevel="1" x14ac:dyDescent="0.2">
      <c r="A20" s="160">
        <v>7</v>
      </c>
      <c r="B20" s="166" t="s">
        <v>115</v>
      </c>
      <c r="C20" s="201" t="s">
        <v>116</v>
      </c>
      <c r="D20" s="168" t="s">
        <v>95</v>
      </c>
      <c r="E20" s="171">
        <v>146.86000000000001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/>
      <c r="T20" s="177">
        <v>0.15</v>
      </c>
      <c r="U20" s="176">
        <f>ROUND(E20*T20,2)</f>
        <v>22.03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96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">
      <c r="A21" s="160"/>
      <c r="B21" s="166"/>
      <c r="C21" s="276" t="s">
        <v>117</v>
      </c>
      <c r="D21" s="277"/>
      <c r="E21" s="278"/>
      <c r="F21" s="279"/>
      <c r="G21" s="280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176"/>
      <c r="V21" s="159"/>
      <c r="W21" s="159"/>
      <c r="X21" s="159"/>
      <c r="Y21" s="159"/>
      <c r="Z21" s="159"/>
      <c r="AA21" s="159"/>
      <c r="AB21" s="159"/>
      <c r="AC21" s="159"/>
      <c r="AD21" s="159"/>
      <c r="AE21" s="159" t="s">
        <v>118</v>
      </c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62" t="str">
        <f>C21</f>
        <v>zhutněná pláň Edef = 45 MPa</v>
      </c>
      <c r="BB21" s="159"/>
      <c r="BC21" s="159"/>
      <c r="BD21" s="159"/>
      <c r="BE21" s="159"/>
      <c r="BF21" s="159"/>
      <c r="BG21" s="159"/>
      <c r="BH21" s="159"/>
    </row>
    <row r="22" spans="1:60" outlineLevel="1" x14ac:dyDescent="0.2">
      <c r="A22" s="160"/>
      <c r="B22" s="166"/>
      <c r="C22" s="202" t="s">
        <v>119</v>
      </c>
      <c r="D22" s="169"/>
      <c r="E22" s="172">
        <v>126.1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176"/>
      <c r="V22" s="159"/>
      <c r="W22" s="159"/>
      <c r="X22" s="159"/>
      <c r="Y22" s="159"/>
      <c r="Z22" s="159"/>
      <c r="AA22" s="159"/>
      <c r="AB22" s="159"/>
      <c r="AC22" s="159"/>
      <c r="AD22" s="159"/>
      <c r="AE22" s="159" t="s">
        <v>98</v>
      </c>
      <c r="AF22" s="159">
        <v>0</v>
      </c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">
      <c r="A23" s="160"/>
      <c r="B23" s="166"/>
      <c r="C23" s="202" t="s">
        <v>120</v>
      </c>
      <c r="D23" s="169"/>
      <c r="E23" s="172">
        <v>20.76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176"/>
      <c r="V23" s="159"/>
      <c r="W23" s="159"/>
      <c r="X23" s="159"/>
      <c r="Y23" s="159"/>
      <c r="Z23" s="159"/>
      <c r="AA23" s="159"/>
      <c r="AB23" s="159"/>
      <c r="AC23" s="159"/>
      <c r="AD23" s="159"/>
      <c r="AE23" s="159" t="s">
        <v>98</v>
      </c>
      <c r="AF23" s="159">
        <v>0</v>
      </c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ht="22.5" outlineLevel="1" x14ac:dyDescent="0.2">
      <c r="A24" s="160">
        <v>8</v>
      </c>
      <c r="B24" s="166" t="s">
        <v>121</v>
      </c>
      <c r="C24" s="201" t="s">
        <v>122</v>
      </c>
      <c r="D24" s="168" t="s">
        <v>95</v>
      </c>
      <c r="E24" s="171">
        <v>146.86000000000001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0.33074999999999999</v>
      </c>
      <c r="O24" s="176">
        <f>ROUND(E24*N24,2)</f>
        <v>48.57</v>
      </c>
      <c r="P24" s="176">
        <v>0</v>
      </c>
      <c r="Q24" s="176">
        <f>ROUND(E24*P24,2)</f>
        <v>0</v>
      </c>
      <c r="R24" s="176"/>
      <c r="S24" s="176"/>
      <c r="T24" s="177">
        <v>2.5999999999999999E-2</v>
      </c>
      <c r="U24" s="176">
        <f>ROUND(E24*T24,2)</f>
        <v>3.82</v>
      </c>
      <c r="V24" s="159"/>
      <c r="W24" s="159"/>
      <c r="X24" s="159"/>
      <c r="Y24" s="159"/>
      <c r="Z24" s="159"/>
      <c r="AA24" s="159"/>
      <c r="AB24" s="159"/>
      <c r="AC24" s="159"/>
      <c r="AD24" s="159"/>
      <c r="AE24" s="159" t="s">
        <v>96</v>
      </c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">
      <c r="A25" s="160">
        <v>9</v>
      </c>
      <c r="B25" s="166" t="s">
        <v>123</v>
      </c>
      <c r="C25" s="201" t="s">
        <v>124</v>
      </c>
      <c r="D25" s="168" t="s">
        <v>95</v>
      </c>
      <c r="E25" s="171">
        <v>126.1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0.15765000000000001</v>
      </c>
      <c r="O25" s="176">
        <f>ROUND(E25*N25,2)</f>
        <v>19.88</v>
      </c>
      <c r="P25" s="176">
        <v>0</v>
      </c>
      <c r="Q25" s="176">
        <f>ROUND(E25*P25,2)</f>
        <v>0</v>
      </c>
      <c r="R25" s="176"/>
      <c r="S25" s="176"/>
      <c r="T25" s="177">
        <v>2.5999999999999999E-2</v>
      </c>
      <c r="U25" s="176">
        <f>ROUND(E25*T25,2)</f>
        <v>3.28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 t="s">
        <v>96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">
      <c r="A26" s="160"/>
      <c r="B26" s="166"/>
      <c r="C26" s="276" t="s">
        <v>125</v>
      </c>
      <c r="D26" s="277"/>
      <c r="E26" s="278"/>
      <c r="F26" s="279"/>
      <c r="G26" s="280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7"/>
      <c r="U26" s="176"/>
      <c r="V26" s="159"/>
      <c r="W26" s="159"/>
      <c r="X26" s="159"/>
      <c r="Y26" s="159"/>
      <c r="Z26" s="159"/>
      <c r="AA26" s="159"/>
      <c r="AB26" s="159"/>
      <c r="AC26" s="159"/>
      <c r="AD26" s="159"/>
      <c r="AE26" s="159" t="s">
        <v>118</v>
      </c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62" t="str">
        <f>C26</f>
        <v>DOSYPÁNÍ VHODNÝM NÁSYPOVÝM MATERIÁLEM DLE ČSN 73 6133</v>
      </c>
      <c r="BB26" s="159"/>
      <c r="BC26" s="159"/>
      <c r="BD26" s="159"/>
      <c r="BE26" s="159"/>
      <c r="BF26" s="159"/>
      <c r="BG26" s="159"/>
      <c r="BH26" s="159"/>
    </row>
    <row r="27" spans="1:60" outlineLevel="1" x14ac:dyDescent="0.2">
      <c r="A27" s="160">
        <v>10</v>
      </c>
      <c r="B27" s="166" t="s">
        <v>126</v>
      </c>
      <c r="C27" s="201" t="s">
        <v>127</v>
      </c>
      <c r="D27" s="168" t="s">
        <v>95</v>
      </c>
      <c r="E27" s="171">
        <v>126.1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7.3899999999999993E-2</v>
      </c>
      <c r="O27" s="176">
        <f>ROUND(E27*N27,2)</f>
        <v>9.32</v>
      </c>
      <c r="P27" s="176">
        <v>0</v>
      </c>
      <c r="Q27" s="176">
        <f>ROUND(E27*P27,2)</f>
        <v>0</v>
      </c>
      <c r="R27" s="176"/>
      <c r="S27" s="176"/>
      <c r="T27" s="177">
        <v>0.45200000000000001</v>
      </c>
      <c r="U27" s="176">
        <f>ROUND(E27*T27,2)</f>
        <v>57</v>
      </c>
      <c r="V27" s="159"/>
      <c r="W27" s="159"/>
      <c r="X27" s="159"/>
      <c r="Y27" s="159"/>
      <c r="Z27" s="159"/>
      <c r="AA27" s="159"/>
      <c r="AB27" s="159"/>
      <c r="AC27" s="159"/>
      <c r="AD27" s="159"/>
      <c r="AE27" s="159" t="s">
        <v>96</v>
      </c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outlineLevel="1" x14ac:dyDescent="0.2">
      <c r="A28" s="160">
        <v>11</v>
      </c>
      <c r="B28" s="166" t="s">
        <v>128</v>
      </c>
      <c r="C28" s="201" t="s">
        <v>129</v>
      </c>
      <c r="D28" s="168" t="s">
        <v>95</v>
      </c>
      <c r="E28" s="171">
        <v>129.88300000000001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0.129</v>
      </c>
      <c r="O28" s="176">
        <f>ROUND(E28*N28,2)</f>
        <v>16.75</v>
      </c>
      <c r="P28" s="176">
        <v>0</v>
      </c>
      <c r="Q28" s="176">
        <f>ROUND(E28*P28,2)</f>
        <v>0</v>
      </c>
      <c r="R28" s="176"/>
      <c r="S28" s="176"/>
      <c r="T28" s="177">
        <v>0</v>
      </c>
      <c r="U28" s="176">
        <f>ROUND(E28*T28,2)</f>
        <v>0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 t="s">
        <v>111</v>
      </c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">
      <c r="A29" s="160"/>
      <c r="B29" s="166"/>
      <c r="C29" s="202" t="s">
        <v>130</v>
      </c>
      <c r="D29" s="169"/>
      <c r="E29" s="172">
        <v>129.88300000000001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76"/>
      <c r="V29" s="159"/>
      <c r="W29" s="159"/>
      <c r="X29" s="159"/>
      <c r="Y29" s="159"/>
      <c r="Z29" s="159"/>
      <c r="AA29" s="159"/>
      <c r="AB29" s="159"/>
      <c r="AC29" s="159"/>
      <c r="AD29" s="159"/>
      <c r="AE29" s="159" t="s">
        <v>98</v>
      </c>
      <c r="AF29" s="159">
        <v>0</v>
      </c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x14ac:dyDescent="0.2">
      <c r="A30" s="161" t="s">
        <v>91</v>
      </c>
      <c r="B30" s="167" t="s">
        <v>58</v>
      </c>
      <c r="C30" s="203" t="s">
        <v>59</v>
      </c>
      <c r="D30" s="170"/>
      <c r="E30" s="173"/>
      <c r="F30" s="178"/>
      <c r="G30" s="178">
        <f>SUMIF(AE31:AE38,"&lt;&gt;NOR",G31:G38)</f>
        <v>0</v>
      </c>
      <c r="H30" s="178"/>
      <c r="I30" s="178">
        <f>SUM(I31:I38)</f>
        <v>0</v>
      </c>
      <c r="J30" s="178"/>
      <c r="K30" s="178">
        <f>SUM(K31:K38)</f>
        <v>0</v>
      </c>
      <c r="L30" s="178"/>
      <c r="M30" s="178">
        <f>SUM(M31:M38)</f>
        <v>0</v>
      </c>
      <c r="N30" s="178"/>
      <c r="O30" s="178">
        <f>SUM(O31:O38)</f>
        <v>21.86</v>
      </c>
      <c r="P30" s="178"/>
      <c r="Q30" s="178">
        <f>SUM(Q31:Q38)</f>
        <v>0</v>
      </c>
      <c r="R30" s="178"/>
      <c r="S30" s="178"/>
      <c r="T30" s="179"/>
      <c r="U30" s="178">
        <f>SUM(U31:U38)</f>
        <v>28.23</v>
      </c>
      <c r="AE30" t="s">
        <v>92</v>
      </c>
    </row>
    <row r="31" spans="1:60" outlineLevel="1" x14ac:dyDescent="0.2">
      <c r="A31" s="160">
        <v>12</v>
      </c>
      <c r="B31" s="166" t="s">
        <v>131</v>
      </c>
      <c r="C31" s="201" t="s">
        <v>132</v>
      </c>
      <c r="D31" s="168" t="s">
        <v>103</v>
      </c>
      <c r="E31" s="171">
        <v>103.8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0.14874000000000001</v>
      </c>
      <c r="O31" s="176">
        <f>ROUND(E31*N31,2)</f>
        <v>15.44</v>
      </c>
      <c r="P31" s="176">
        <v>0</v>
      </c>
      <c r="Q31" s="176">
        <f>ROUND(E31*P31,2)</f>
        <v>0</v>
      </c>
      <c r="R31" s="176"/>
      <c r="S31" s="176"/>
      <c r="T31" s="177">
        <v>0.27200000000000002</v>
      </c>
      <c r="U31" s="176">
        <f>ROUND(E31*T31,2)</f>
        <v>28.23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 t="s">
        <v>96</v>
      </c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outlineLevel="1" x14ac:dyDescent="0.2">
      <c r="A32" s="160"/>
      <c r="B32" s="166"/>
      <c r="C32" s="202" t="s">
        <v>133</v>
      </c>
      <c r="D32" s="169"/>
      <c r="E32" s="172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176"/>
      <c r="V32" s="159"/>
      <c r="W32" s="159"/>
      <c r="X32" s="159"/>
      <c r="Y32" s="159"/>
      <c r="Z32" s="159"/>
      <c r="AA32" s="159"/>
      <c r="AB32" s="159"/>
      <c r="AC32" s="159"/>
      <c r="AD32" s="159"/>
      <c r="AE32" s="159" t="s">
        <v>98</v>
      </c>
      <c r="AF32" s="159">
        <v>0</v>
      </c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">
      <c r="A33" s="160"/>
      <c r="B33" s="166"/>
      <c r="C33" s="202" t="s">
        <v>104</v>
      </c>
      <c r="D33" s="169"/>
      <c r="E33" s="172">
        <v>103.8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176"/>
      <c r="V33" s="159"/>
      <c r="W33" s="159"/>
      <c r="X33" s="159"/>
      <c r="Y33" s="159"/>
      <c r="Z33" s="159"/>
      <c r="AA33" s="159"/>
      <c r="AB33" s="159"/>
      <c r="AC33" s="159"/>
      <c r="AD33" s="159"/>
      <c r="AE33" s="159" t="s">
        <v>98</v>
      </c>
      <c r="AF33" s="159">
        <v>0</v>
      </c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outlineLevel="1" x14ac:dyDescent="0.2">
      <c r="A34" s="160">
        <v>13</v>
      </c>
      <c r="B34" s="166" t="s">
        <v>134</v>
      </c>
      <c r="C34" s="201" t="s">
        <v>135</v>
      </c>
      <c r="D34" s="168" t="s">
        <v>136</v>
      </c>
      <c r="E34" s="171">
        <v>107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0.06</v>
      </c>
      <c r="O34" s="176">
        <f>ROUND(E34*N34,2)</f>
        <v>6.42</v>
      </c>
      <c r="P34" s="176">
        <v>0</v>
      </c>
      <c r="Q34" s="176">
        <f>ROUND(E34*P34,2)</f>
        <v>0</v>
      </c>
      <c r="R34" s="176"/>
      <c r="S34" s="176"/>
      <c r="T34" s="177">
        <v>0</v>
      </c>
      <c r="U34" s="176">
        <f>ROUND(E34*T34,2)</f>
        <v>0</v>
      </c>
      <c r="V34" s="159"/>
      <c r="W34" s="159"/>
      <c r="X34" s="159"/>
      <c r="Y34" s="159"/>
      <c r="Z34" s="159"/>
      <c r="AA34" s="159"/>
      <c r="AB34" s="159"/>
      <c r="AC34" s="159"/>
      <c r="AD34" s="159"/>
      <c r="AE34" s="159" t="s">
        <v>111</v>
      </c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outlineLevel="1" x14ac:dyDescent="0.2">
      <c r="A35" s="160"/>
      <c r="B35" s="166"/>
      <c r="C35" s="202" t="s">
        <v>133</v>
      </c>
      <c r="D35" s="169"/>
      <c r="E35" s="172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176"/>
      <c r="V35" s="159"/>
      <c r="W35" s="159"/>
      <c r="X35" s="159"/>
      <c r="Y35" s="159"/>
      <c r="Z35" s="159"/>
      <c r="AA35" s="159"/>
      <c r="AB35" s="159"/>
      <c r="AC35" s="159"/>
      <c r="AD35" s="159"/>
      <c r="AE35" s="159" t="s">
        <v>98</v>
      </c>
      <c r="AF35" s="159">
        <v>0</v>
      </c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outlineLevel="1" x14ac:dyDescent="0.2">
      <c r="A36" s="160"/>
      <c r="B36" s="166"/>
      <c r="C36" s="202" t="s">
        <v>137</v>
      </c>
      <c r="D36" s="169"/>
      <c r="E36" s="172">
        <v>103.8</v>
      </c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7"/>
      <c r="U36" s="176"/>
      <c r="V36" s="159"/>
      <c r="W36" s="159"/>
      <c r="X36" s="159"/>
      <c r="Y36" s="159"/>
      <c r="Z36" s="159"/>
      <c r="AA36" s="159"/>
      <c r="AB36" s="159"/>
      <c r="AC36" s="159"/>
      <c r="AD36" s="159"/>
      <c r="AE36" s="159" t="s">
        <v>98</v>
      </c>
      <c r="AF36" s="159">
        <v>0</v>
      </c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">
      <c r="A37" s="160"/>
      <c r="B37" s="166"/>
      <c r="C37" s="202" t="s">
        <v>138</v>
      </c>
      <c r="D37" s="169"/>
      <c r="E37" s="172">
        <v>3.1139999999999999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7"/>
      <c r="U37" s="176"/>
      <c r="V37" s="159"/>
      <c r="W37" s="159"/>
      <c r="X37" s="159"/>
      <c r="Y37" s="159"/>
      <c r="Z37" s="159"/>
      <c r="AA37" s="159"/>
      <c r="AB37" s="159"/>
      <c r="AC37" s="159"/>
      <c r="AD37" s="159"/>
      <c r="AE37" s="159" t="s">
        <v>98</v>
      </c>
      <c r="AF37" s="159">
        <v>0</v>
      </c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outlineLevel="1" x14ac:dyDescent="0.2">
      <c r="A38" s="160"/>
      <c r="B38" s="166"/>
      <c r="C38" s="202" t="s">
        <v>139</v>
      </c>
      <c r="D38" s="169"/>
      <c r="E38" s="172">
        <v>8.5999999999999993E-2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7"/>
      <c r="U38" s="176"/>
      <c r="V38" s="159"/>
      <c r="W38" s="159"/>
      <c r="X38" s="159"/>
      <c r="Y38" s="159"/>
      <c r="Z38" s="159"/>
      <c r="AA38" s="159"/>
      <c r="AB38" s="159"/>
      <c r="AC38" s="159"/>
      <c r="AD38" s="159"/>
      <c r="AE38" s="159" t="s">
        <v>98</v>
      </c>
      <c r="AF38" s="159">
        <v>0</v>
      </c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x14ac:dyDescent="0.2">
      <c r="A39" s="161" t="s">
        <v>91</v>
      </c>
      <c r="B39" s="167" t="s">
        <v>60</v>
      </c>
      <c r="C39" s="203" t="s">
        <v>61</v>
      </c>
      <c r="D39" s="170"/>
      <c r="E39" s="173"/>
      <c r="F39" s="178"/>
      <c r="G39" s="178">
        <f>SUMIF(AE40:AE44,"&lt;&gt;NOR",G40:G44)</f>
        <v>0</v>
      </c>
      <c r="H39" s="178"/>
      <c r="I39" s="178">
        <f>SUM(I40:I44)</f>
        <v>0</v>
      </c>
      <c r="J39" s="178"/>
      <c r="K39" s="178">
        <f>SUM(K40:K44)</f>
        <v>0</v>
      </c>
      <c r="L39" s="178"/>
      <c r="M39" s="178">
        <f>SUM(M40:M44)</f>
        <v>0</v>
      </c>
      <c r="N39" s="178"/>
      <c r="O39" s="178">
        <f>SUM(O40:O44)</f>
        <v>0</v>
      </c>
      <c r="P39" s="178"/>
      <c r="Q39" s="178">
        <f>SUM(Q40:Q44)</f>
        <v>0</v>
      </c>
      <c r="R39" s="178"/>
      <c r="S39" s="178"/>
      <c r="T39" s="179"/>
      <c r="U39" s="178">
        <f>SUM(U40:U44)</f>
        <v>182.59</v>
      </c>
      <c r="AE39" t="s">
        <v>92</v>
      </c>
    </row>
    <row r="40" spans="1:60" outlineLevel="1" x14ac:dyDescent="0.2">
      <c r="A40" s="160">
        <v>14</v>
      </c>
      <c r="B40" s="166" t="s">
        <v>140</v>
      </c>
      <c r="C40" s="201" t="s">
        <v>141</v>
      </c>
      <c r="D40" s="168" t="s">
        <v>142</v>
      </c>
      <c r="E40" s="171">
        <v>127.5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6"/>
      <c r="S40" s="176"/>
      <c r="T40" s="177">
        <v>0.94199999999999995</v>
      </c>
      <c r="U40" s="176">
        <f>ROUND(E40*T40,2)</f>
        <v>120.11</v>
      </c>
      <c r="V40" s="159"/>
      <c r="W40" s="159"/>
      <c r="X40" s="159"/>
      <c r="Y40" s="159"/>
      <c r="Z40" s="159"/>
      <c r="AA40" s="159"/>
      <c r="AB40" s="159"/>
      <c r="AC40" s="159"/>
      <c r="AD40" s="159"/>
      <c r="AE40" s="159" t="s">
        <v>96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">
      <c r="A41" s="160">
        <v>15</v>
      </c>
      <c r="B41" s="166" t="s">
        <v>143</v>
      </c>
      <c r="C41" s="201" t="s">
        <v>144</v>
      </c>
      <c r="D41" s="168" t="s">
        <v>142</v>
      </c>
      <c r="E41" s="171">
        <v>127.5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/>
      <c r="T41" s="177">
        <v>0.49</v>
      </c>
      <c r="U41" s="176">
        <f>ROUND(E41*T41,2)</f>
        <v>62.48</v>
      </c>
      <c r="V41" s="159"/>
      <c r="W41" s="159"/>
      <c r="X41" s="159"/>
      <c r="Y41" s="159"/>
      <c r="Z41" s="159"/>
      <c r="AA41" s="159"/>
      <c r="AB41" s="159"/>
      <c r="AC41" s="159"/>
      <c r="AD41" s="159"/>
      <c r="AE41" s="159" t="s">
        <v>96</v>
      </c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">
      <c r="A42" s="160">
        <v>16</v>
      </c>
      <c r="B42" s="166" t="s">
        <v>145</v>
      </c>
      <c r="C42" s="201" t="s">
        <v>146</v>
      </c>
      <c r="D42" s="168" t="s">
        <v>142</v>
      </c>
      <c r="E42" s="171">
        <v>2550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/>
      <c r="S42" s="176"/>
      <c r="T42" s="177">
        <v>0</v>
      </c>
      <c r="U42" s="176">
        <f>ROUND(E42*T42,2)</f>
        <v>0</v>
      </c>
      <c r="V42" s="159"/>
      <c r="W42" s="159"/>
      <c r="X42" s="159"/>
      <c r="Y42" s="159"/>
      <c r="Z42" s="159"/>
      <c r="AA42" s="159"/>
      <c r="AB42" s="159"/>
      <c r="AC42" s="159"/>
      <c r="AD42" s="159"/>
      <c r="AE42" s="159" t="s">
        <v>96</v>
      </c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</row>
    <row r="43" spans="1:60" outlineLevel="1" x14ac:dyDescent="0.2">
      <c r="A43" s="160">
        <v>17</v>
      </c>
      <c r="B43" s="166" t="s">
        <v>147</v>
      </c>
      <c r="C43" s="201" t="s">
        <v>148</v>
      </c>
      <c r="D43" s="168" t="s">
        <v>142</v>
      </c>
      <c r="E43" s="171">
        <v>113.6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/>
      <c r="T43" s="177">
        <v>0</v>
      </c>
      <c r="U43" s="176">
        <f>ROUND(E43*T43,2)</f>
        <v>0</v>
      </c>
      <c r="V43" s="159"/>
      <c r="W43" s="159"/>
      <c r="X43" s="159"/>
      <c r="Y43" s="159"/>
      <c r="Z43" s="159"/>
      <c r="AA43" s="159"/>
      <c r="AB43" s="159"/>
      <c r="AC43" s="159"/>
      <c r="AD43" s="159"/>
      <c r="AE43" s="159" t="s">
        <v>96</v>
      </c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">
      <c r="A44" s="160">
        <v>18</v>
      </c>
      <c r="B44" s="166" t="s">
        <v>149</v>
      </c>
      <c r="C44" s="201" t="s">
        <v>150</v>
      </c>
      <c r="D44" s="168" t="s">
        <v>142</v>
      </c>
      <c r="E44" s="171">
        <v>13.9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/>
      <c r="T44" s="177">
        <v>0</v>
      </c>
      <c r="U44" s="176">
        <f>ROUND(E44*T44,2)</f>
        <v>0</v>
      </c>
      <c r="V44" s="159"/>
      <c r="W44" s="159"/>
      <c r="X44" s="159"/>
      <c r="Y44" s="159"/>
      <c r="Z44" s="159"/>
      <c r="AA44" s="159"/>
      <c r="AB44" s="159"/>
      <c r="AC44" s="159"/>
      <c r="AD44" s="159"/>
      <c r="AE44" s="159" t="s">
        <v>96</v>
      </c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x14ac:dyDescent="0.2">
      <c r="A45" s="161" t="s">
        <v>91</v>
      </c>
      <c r="B45" s="167" t="s">
        <v>62</v>
      </c>
      <c r="C45" s="203" t="s">
        <v>63</v>
      </c>
      <c r="D45" s="170"/>
      <c r="E45" s="173"/>
      <c r="F45" s="178"/>
      <c r="G45" s="178">
        <f>SUMIF(AE46:AE46,"&lt;&gt;NOR",G46:G46)</f>
        <v>0</v>
      </c>
      <c r="H45" s="178"/>
      <c r="I45" s="178">
        <f>SUM(I46:I46)</f>
        <v>0</v>
      </c>
      <c r="J45" s="178"/>
      <c r="K45" s="178">
        <f>SUM(K46:K46)</f>
        <v>0</v>
      </c>
      <c r="L45" s="178"/>
      <c r="M45" s="178">
        <f>SUM(M46:M46)</f>
        <v>0</v>
      </c>
      <c r="N45" s="178"/>
      <c r="O45" s="178">
        <f>SUM(O46:O46)</f>
        <v>0</v>
      </c>
      <c r="P45" s="178"/>
      <c r="Q45" s="178">
        <f>SUM(Q46:Q46)</f>
        <v>0</v>
      </c>
      <c r="R45" s="178"/>
      <c r="S45" s="178"/>
      <c r="T45" s="179"/>
      <c r="U45" s="178">
        <f>SUM(U46:U46)</f>
        <v>47.74</v>
      </c>
      <c r="AE45" t="s">
        <v>92</v>
      </c>
    </row>
    <row r="46" spans="1:60" outlineLevel="1" x14ac:dyDescent="0.2">
      <c r="A46" s="160">
        <v>19</v>
      </c>
      <c r="B46" s="166" t="s">
        <v>151</v>
      </c>
      <c r="C46" s="201" t="s">
        <v>152</v>
      </c>
      <c r="D46" s="168" t="s">
        <v>142</v>
      </c>
      <c r="E46" s="171">
        <v>122.4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/>
      <c r="S46" s="176"/>
      <c r="T46" s="177">
        <v>0.39</v>
      </c>
      <c r="U46" s="176">
        <f>ROUND(E46*T46,2)</f>
        <v>47.74</v>
      </c>
      <c r="V46" s="159"/>
      <c r="W46" s="159"/>
      <c r="X46" s="159"/>
      <c r="Y46" s="159"/>
      <c r="Z46" s="159"/>
      <c r="AA46" s="159"/>
      <c r="AB46" s="159"/>
      <c r="AC46" s="159"/>
      <c r="AD46" s="159"/>
      <c r="AE46" s="159" t="s">
        <v>96</v>
      </c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</row>
    <row r="47" spans="1:60" x14ac:dyDescent="0.2">
      <c r="A47" s="161" t="s">
        <v>91</v>
      </c>
      <c r="B47" s="167" t="s">
        <v>64</v>
      </c>
      <c r="C47" s="203" t="s">
        <v>26</v>
      </c>
      <c r="D47" s="170"/>
      <c r="E47" s="173"/>
      <c r="F47" s="178"/>
      <c r="G47" s="178">
        <f>SUMIF(AE48:AE51,"&lt;&gt;NOR",G48:G51)</f>
        <v>0</v>
      </c>
      <c r="H47" s="178"/>
      <c r="I47" s="178">
        <f>SUM(I48:I51)</f>
        <v>0</v>
      </c>
      <c r="J47" s="178"/>
      <c r="K47" s="178">
        <f>SUM(K48:K51)</f>
        <v>0</v>
      </c>
      <c r="L47" s="178"/>
      <c r="M47" s="178">
        <f>SUM(M48:M51)</f>
        <v>0</v>
      </c>
      <c r="N47" s="178"/>
      <c r="O47" s="178">
        <f>SUM(O48:O51)</f>
        <v>0</v>
      </c>
      <c r="P47" s="178"/>
      <c r="Q47" s="178">
        <f>SUM(Q48:Q51)</f>
        <v>0</v>
      </c>
      <c r="R47" s="178"/>
      <c r="S47" s="178"/>
      <c r="T47" s="179"/>
      <c r="U47" s="178">
        <f>SUM(U48:U51)</f>
        <v>0</v>
      </c>
      <c r="AE47" t="s">
        <v>92</v>
      </c>
    </row>
    <row r="48" spans="1:60" outlineLevel="1" x14ac:dyDescent="0.2">
      <c r="A48" s="160">
        <v>20</v>
      </c>
      <c r="B48" s="166" t="s">
        <v>153</v>
      </c>
      <c r="C48" s="201" t="s">
        <v>154</v>
      </c>
      <c r="D48" s="168" t="s">
        <v>0</v>
      </c>
      <c r="E48" s="171">
        <v>4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/>
      <c r="S48" s="176"/>
      <c r="T48" s="177">
        <v>0</v>
      </c>
      <c r="U48" s="176">
        <f>ROUND(E48*T48,2)</f>
        <v>0</v>
      </c>
      <c r="V48" s="159"/>
      <c r="W48" s="159"/>
      <c r="X48" s="159"/>
      <c r="Y48" s="159"/>
      <c r="Z48" s="159"/>
      <c r="AA48" s="159"/>
      <c r="AB48" s="159"/>
      <c r="AC48" s="159"/>
      <c r="AD48" s="159"/>
      <c r="AE48" s="159" t="s">
        <v>96</v>
      </c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</row>
    <row r="49" spans="1:60" outlineLevel="1" x14ac:dyDescent="0.2">
      <c r="A49" s="160">
        <v>21</v>
      </c>
      <c r="B49" s="166" t="s">
        <v>155</v>
      </c>
      <c r="C49" s="201" t="s">
        <v>156</v>
      </c>
      <c r="D49" s="168" t="s">
        <v>0</v>
      </c>
      <c r="E49" s="171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/>
      <c r="T49" s="177">
        <v>0</v>
      </c>
      <c r="U49" s="176">
        <f>ROUND(E49*T49,2)</f>
        <v>0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 t="s">
        <v>96</v>
      </c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outlineLevel="1" x14ac:dyDescent="0.2">
      <c r="A50" s="160">
        <v>22</v>
      </c>
      <c r="B50" s="166" t="s">
        <v>157</v>
      </c>
      <c r="C50" s="201" t="s">
        <v>158</v>
      </c>
      <c r="D50" s="168" t="s">
        <v>159</v>
      </c>
      <c r="E50" s="171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/>
      <c r="T50" s="177">
        <v>0</v>
      </c>
      <c r="U50" s="176">
        <f>ROUND(E50*T50,2)</f>
        <v>0</v>
      </c>
      <c r="V50" s="159"/>
      <c r="W50" s="159"/>
      <c r="X50" s="159"/>
      <c r="Y50" s="159"/>
      <c r="Z50" s="159"/>
      <c r="AA50" s="159"/>
      <c r="AB50" s="159"/>
      <c r="AC50" s="159"/>
      <c r="AD50" s="159"/>
      <c r="AE50" s="159" t="s">
        <v>96</v>
      </c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</row>
    <row r="51" spans="1:60" outlineLevel="1" x14ac:dyDescent="0.2">
      <c r="A51" s="189">
        <v>23</v>
      </c>
      <c r="B51" s="190" t="s">
        <v>160</v>
      </c>
      <c r="C51" s="204" t="s">
        <v>161</v>
      </c>
      <c r="D51" s="191" t="s">
        <v>159</v>
      </c>
      <c r="E51" s="192">
        <v>1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4">
        <v>0</v>
      </c>
      <c r="O51" s="194">
        <f>ROUND(E51*N51,2)</f>
        <v>0</v>
      </c>
      <c r="P51" s="194">
        <v>0</v>
      </c>
      <c r="Q51" s="194">
        <f>ROUND(E51*P51,2)</f>
        <v>0</v>
      </c>
      <c r="R51" s="194"/>
      <c r="S51" s="194"/>
      <c r="T51" s="195">
        <v>0</v>
      </c>
      <c r="U51" s="194">
        <f>ROUND(E51*T51,2)</f>
        <v>0</v>
      </c>
      <c r="V51" s="159"/>
      <c r="W51" s="159"/>
      <c r="X51" s="159"/>
      <c r="Y51" s="159"/>
      <c r="Z51" s="159"/>
      <c r="AA51" s="159"/>
      <c r="AB51" s="159"/>
      <c r="AC51" s="159"/>
      <c r="AD51" s="159"/>
      <c r="AE51" s="159" t="s">
        <v>96</v>
      </c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</row>
    <row r="52" spans="1:60" x14ac:dyDescent="0.2">
      <c r="A52" s="6"/>
      <c r="B52" s="7" t="s">
        <v>162</v>
      </c>
      <c r="C52" s="205" t="s">
        <v>162</v>
      </c>
      <c r="D52" s="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AC52">
        <v>15</v>
      </c>
      <c r="AD52">
        <v>21</v>
      </c>
    </row>
    <row r="53" spans="1:60" x14ac:dyDescent="0.2">
      <c r="A53" s="196"/>
      <c r="B53" s="197">
        <v>26</v>
      </c>
      <c r="C53" s="206" t="s">
        <v>162</v>
      </c>
      <c r="D53" s="198"/>
      <c r="E53" s="199"/>
      <c r="F53" s="199"/>
      <c r="G53" s="200">
        <f>G8+G19+G30+G39+G45+G47</f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C53">
        <f>SUMIF(L7:L51,AC52,G7:G51)</f>
        <v>0</v>
      </c>
      <c r="AD53">
        <f>SUMIF(L7:L51,AD52,G7:G51)</f>
        <v>0</v>
      </c>
      <c r="AE53" t="s">
        <v>163</v>
      </c>
    </row>
    <row r="54" spans="1:60" x14ac:dyDescent="0.2">
      <c r="A54" s="6"/>
      <c r="B54" s="7" t="s">
        <v>162</v>
      </c>
      <c r="C54" s="205" t="s">
        <v>162</v>
      </c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60" x14ac:dyDescent="0.2">
      <c r="A55" s="6"/>
      <c r="B55" s="7" t="s">
        <v>162</v>
      </c>
      <c r="C55" s="205" t="s">
        <v>162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A56" s="255">
        <v>33</v>
      </c>
      <c r="B56" s="255"/>
      <c r="C56" s="256"/>
      <c r="D56" s="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60" x14ac:dyDescent="0.2">
      <c r="A57" s="257"/>
      <c r="B57" s="258"/>
      <c r="C57" s="259"/>
      <c r="D57" s="258"/>
      <c r="E57" s="258"/>
      <c r="F57" s="258"/>
      <c r="G57" s="26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E57" t="s">
        <v>164</v>
      </c>
    </row>
    <row r="58" spans="1:60" x14ac:dyDescent="0.2">
      <c r="A58" s="261"/>
      <c r="B58" s="262"/>
      <c r="C58" s="263"/>
      <c r="D58" s="262"/>
      <c r="E58" s="262"/>
      <c r="F58" s="262"/>
      <c r="G58" s="26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261"/>
      <c r="B59" s="262"/>
      <c r="C59" s="263"/>
      <c r="D59" s="262"/>
      <c r="E59" s="262"/>
      <c r="F59" s="262"/>
      <c r="G59" s="26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61"/>
      <c r="B60" s="262"/>
      <c r="C60" s="263"/>
      <c r="D60" s="262"/>
      <c r="E60" s="262"/>
      <c r="F60" s="262"/>
      <c r="G60" s="26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65"/>
      <c r="B61" s="266"/>
      <c r="C61" s="267"/>
      <c r="D61" s="266"/>
      <c r="E61" s="266"/>
      <c r="F61" s="266"/>
      <c r="G61" s="26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6"/>
      <c r="B62" s="7" t="s">
        <v>162</v>
      </c>
      <c r="C62" s="205" t="s">
        <v>162</v>
      </c>
      <c r="D62" s="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C63" s="207"/>
      <c r="D63" s="147"/>
      <c r="AE63" t="s">
        <v>165</v>
      </c>
    </row>
    <row r="64" spans="1:60" x14ac:dyDescent="0.2">
      <c r="D64" s="147"/>
    </row>
    <row r="65" spans="4:4" x14ac:dyDescent="0.2">
      <c r="D65" s="147"/>
    </row>
    <row r="66" spans="4:4" x14ac:dyDescent="0.2">
      <c r="D66" s="147"/>
    </row>
    <row r="67" spans="4:4" x14ac:dyDescent="0.2">
      <c r="D67" s="147"/>
    </row>
    <row r="68" spans="4:4" x14ac:dyDescent="0.2">
      <c r="D68" s="147"/>
    </row>
    <row r="69" spans="4:4" x14ac:dyDescent="0.2">
      <c r="D69" s="147"/>
    </row>
    <row r="70" spans="4:4" x14ac:dyDescent="0.2">
      <c r="D70" s="147"/>
    </row>
    <row r="71" spans="4:4" x14ac:dyDescent="0.2">
      <c r="D71" s="147"/>
    </row>
    <row r="72" spans="4:4" x14ac:dyDescent="0.2">
      <c r="D72" s="147"/>
    </row>
    <row r="73" spans="4:4" x14ac:dyDescent="0.2">
      <c r="D73" s="147"/>
    </row>
    <row r="74" spans="4:4" x14ac:dyDescent="0.2">
      <c r="D74" s="147"/>
    </row>
    <row r="75" spans="4:4" x14ac:dyDescent="0.2">
      <c r="D75" s="147"/>
    </row>
    <row r="76" spans="4:4" x14ac:dyDescent="0.2">
      <c r="D76" s="147"/>
    </row>
    <row r="77" spans="4:4" x14ac:dyDescent="0.2">
      <c r="D77" s="147"/>
    </row>
    <row r="78" spans="4:4" x14ac:dyDescent="0.2">
      <c r="D78" s="147"/>
    </row>
    <row r="79" spans="4:4" x14ac:dyDescent="0.2">
      <c r="D79" s="147"/>
    </row>
    <row r="80" spans="4:4" x14ac:dyDescent="0.2">
      <c r="D80" s="147"/>
    </row>
    <row r="81" spans="4:4" x14ac:dyDescent="0.2">
      <c r="D81" s="147"/>
    </row>
    <row r="82" spans="4:4" x14ac:dyDescent="0.2">
      <c r="D82" s="147"/>
    </row>
    <row r="83" spans="4:4" x14ac:dyDescent="0.2">
      <c r="D83" s="147"/>
    </row>
    <row r="84" spans="4:4" x14ac:dyDescent="0.2">
      <c r="D84" s="147"/>
    </row>
    <row r="85" spans="4:4" x14ac:dyDescent="0.2">
      <c r="D85" s="147"/>
    </row>
    <row r="86" spans="4:4" x14ac:dyDescent="0.2">
      <c r="D86" s="147"/>
    </row>
    <row r="87" spans="4:4" x14ac:dyDescent="0.2">
      <c r="D87" s="147"/>
    </row>
    <row r="88" spans="4:4" x14ac:dyDescent="0.2">
      <c r="D88" s="147"/>
    </row>
    <row r="89" spans="4:4" x14ac:dyDescent="0.2">
      <c r="D89" s="147"/>
    </row>
    <row r="90" spans="4:4" x14ac:dyDescent="0.2">
      <c r="D90" s="147"/>
    </row>
    <row r="91" spans="4:4" x14ac:dyDescent="0.2">
      <c r="D91" s="147"/>
    </row>
    <row r="92" spans="4:4" x14ac:dyDescent="0.2">
      <c r="D92" s="147"/>
    </row>
    <row r="93" spans="4:4" x14ac:dyDescent="0.2">
      <c r="D93" s="147"/>
    </row>
    <row r="94" spans="4:4" x14ac:dyDescent="0.2">
      <c r="D94" s="147"/>
    </row>
    <row r="95" spans="4:4" x14ac:dyDescent="0.2">
      <c r="D95" s="147"/>
    </row>
    <row r="96" spans="4:4" x14ac:dyDescent="0.2">
      <c r="D96" s="147"/>
    </row>
    <row r="97" spans="4:4" x14ac:dyDescent="0.2">
      <c r="D97" s="147"/>
    </row>
    <row r="98" spans="4:4" x14ac:dyDescent="0.2">
      <c r="D98" s="147"/>
    </row>
    <row r="99" spans="4:4" x14ac:dyDescent="0.2">
      <c r="D99" s="147"/>
    </row>
    <row r="100" spans="4:4" x14ac:dyDescent="0.2">
      <c r="D100" s="147"/>
    </row>
    <row r="101" spans="4:4" x14ac:dyDescent="0.2">
      <c r="D101" s="147"/>
    </row>
    <row r="102" spans="4:4" x14ac:dyDescent="0.2">
      <c r="D102" s="147"/>
    </row>
    <row r="103" spans="4:4" x14ac:dyDescent="0.2">
      <c r="D103" s="147"/>
    </row>
    <row r="104" spans="4:4" x14ac:dyDescent="0.2">
      <c r="D104" s="147"/>
    </row>
    <row r="105" spans="4:4" x14ac:dyDescent="0.2">
      <c r="D105" s="147"/>
    </row>
    <row r="106" spans="4:4" x14ac:dyDescent="0.2">
      <c r="D106" s="147"/>
    </row>
    <row r="107" spans="4:4" x14ac:dyDescent="0.2">
      <c r="D107" s="147"/>
    </row>
    <row r="108" spans="4:4" x14ac:dyDescent="0.2">
      <c r="D108" s="147"/>
    </row>
    <row r="109" spans="4:4" x14ac:dyDescent="0.2">
      <c r="D109" s="147"/>
    </row>
    <row r="110" spans="4:4" x14ac:dyDescent="0.2">
      <c r="D110" s="147"/>
    </row>
    <row r="111" spans="4:4" x14ac:dyDescent="0.2">
      <c r="D111" s="147"/>
    </row>
    <row r="112" spans="4:4" x14ac:dyDescent="0.2">
      <c r="D112" s="147"/>
    </row>
    <row r="113" spans="4:4" x14ac:dyDescent="0.2">
      <c r="D113" s="147"/>
    </row>
    <row r="114" spans="4:4" x14ac:dyDescent="0.2">
      <c r="D114" s="147"/>
    </row>
    <row r="115" spans="4:4" x14ac:dyDescent="0.2">
      <c r="D115" s="147"/>
    </row>
    <row r="116" spans="4:4" x14ac:dyDescent="0.2">
      <c r="D116" s="147"/>
    </row>
    <row r="117" spans="4:4" x14ac:dyDescent="0.2">
      <c r="D117" s="147"/>
    </row>
    <row r="118" spans="4:4" x14ac:dyDescent="0.2">
      <c r="D118" s="147"/>
    </row>
    <row r="119" spans="4:4" x14ac:dyDescent="0.2">
      <c r="D119" s="147"/>
    </row>
    <row r="120" spans="4:4" x14ac:dyDescent="0.2">
      <c r="D120" s="147"/>
    </row>
    <row r="121" spans="4:4" x14ac:dyDescent="0.2">
      <c r="D121" s="147"/>
    </row>
    <row r="122" spans="4:4" x14ac:dyDescent="0.2">
      <c r="D122" s="147"/>
    </row>
    <row r="123" spans="4:4" x14ac:dyDescent="0.2">
      <c r="D123" s="147"/>
    </row>
    <row r="124" spans="4:4" x14ac:dyDescent="0.2">
      <c r="D124" s="147"/>
    </row>
    <row r="125" spans="4:4" x14ac:dyDescent="0.2">
      <c r="D125" s="147"/>
    </row>
    <row r="126" spans="4:4" x14ac:dyDescent="0.2">
      <c r="D126" s="147"/>
    </row>
    <row r="127" spans="4:4" x14ac:dyDescent="0.2">
      <c r="D127" s="147"/>
    </row>
    <row r="128" spans="4:4" x14ac:dyDescent="0.2">
      <c r="D128" s="147"/>
    </row>
    <row r="129" spans="4:4" x14ac:dyDescent="0.2">
      <c r="D129" s="147"/>
    </row>
    <row r="130" spans="4:4" x14ac:dyDescent="0.2">
      <c r="D130" s="147"/>
    </row>
    <row r="131" spans="4:4" x14ac:dyDescent="0.2">
      <c r="D131" s="147"/>
    </row>
    <row r="132" spans="4:4" x14ac:dyDescent="0.2">
      <c r="D132" s="147"/>
    </row>
    <row r="133" spans="4:4" x14ac:dyDescent="0.2">
      <c r="D133" s="147"/>
    </row>
    <row r="134" spans="4:4" x14ac:dyDescent="0.2">
      <c r="D134" s="147"/>
    </row>
    <row r="135" spans="4:4" x14ac:dyDescent="0.2">
      <c r="D135" s="147"/>
    </row>
    <row r="136" spans="4:4" x14ac:dyDescent="0.2">
      <c r="D136" s="147"/>
    </row>
    <row r="137" spans="4:4" x14ac:dyDescent="0.2">
      <c r="D137" s="147"/>
    </row>
    <row r="138" spans="4:4" x14ac:dyDescent="0.2">
      <c r="D138" s="147"/>
    </row>
    <row r="139" spans="4:4" x14ac:dyDescent="0.2">
      <c r="D139" s="147"/>
    </row>
    <row r="140" spans="4:4" x14ac:dyDescent="0.2">
      <c r="D140" s="147"/>
    </row>
    <row r="141" spans="4:4" x14ac:dyDescent="0.2">
      <c r="D141" s="147"/>
    </row>
    <row r="142" spans="4:4" x14ac:dyDescent="0.2">
      <c r="D142" s="147"/>
    </row>
    <row r="143" spans="4:4" x14ac:dyDescent="0.2">
      <c r="D143" s="147"/>
    </row>
    <row r="144" spans="4:4" x14ac:dyDescent="0.2">
      <c r="D144" s="147"/>
    </row>
    <row r="145" spans="4:4" x14ac:dyDescent="0.2">
      <c r="D145" s="147"/>
    </row>
    <row r="146" spans="4:4" x14ac:dyDescent="0.2">
      <c r="D146" s="147"/>
    </row>
    <row r="147" spans="4:4" x14ac:dyDescent="0.2">
      <c r="D147" s="147"/>
    </row>
    <row r="148" spans="4:4" x14ac:dyDescent="0.2">
      <c r="D148" s="147"/>
    </row>
    <row r="149" spans="4:4" x14ac:dyDescent="0.2">
      <c r="D149" s="147"/>
    </row>
    <row r="150" spans="4:4" x14ac:dyDescent="0.2">
      <c r="D150" s="147"/>
    </row>
    <row r="151" spans="4:4" x14ac:dyDescent="0.2">
      <c r="D151" s="147"/>
    </row>
    <row r="152" spans="4:4" x14ac:dyDescent="0.2">
      <c r="D152" s="147"/>
    </row>
    <row r="153" spans="4:4" x14ac:dyDescent="0.2">
      <c r="D153" s="147"/>
    </row>
    <row r="154" spans="4:4" x14ac:dyDescent="0.2">
      <c r="D154" s="147"/>
    </row>
    <row r="155" spans="4:4" x14ac:dyDescent="0.2">
      <c r="D155" s="147"/>
    </row>
    <row r="156" spans="4:4" x14ac:dyDescent="0.2">
      <c r="D156" s="147"/>
    </row>
    <row r="157" spans="4:4" x14ac:dyDescent="0.2">
      <c r="D157" s="147"/>
    </row>
    <row r="158" spans="4:4" x14ac:dyDescent="0.2">
      <c r="D158" s="147"/>
    </row>
    <row r="159" spans="4:4" x14ac:dyDescent="0.2">
      <c r="D159" s="147"/>
    </row>
    <row r="160" spans="4:4" x14ac:dyDescent="0.2">
      <c r="D160" s="147"/>
    </row>
    <row r="161" spans="4:4" x14ac:dyDescent="0.2">
      <c r="D161" s="147"/>
    </row>
    <row r="162" spans="4:4" x14ac:dyDescent="0.2">
      <c r="D162" s="147"/>
    </row>
    <row r="163" spans="4:4" x14ac:dyDescent="0.2">
      <c r="D163" s="147"/>
    </row>
    <row r="164" spans="4:4" x14ac:dyDescent="0.2">
      <c r="D164" s="147"/>
    </row>
    <row r="165" spans="4:4" x14ac:dyDescent="0.2">
      <c r="D165" s="147"/>
    </row>
    <row r="166" spans="4:4" x14ac:dyDescent="0.2">
      <c r="D166" s="147"/>
    </row>
    <row r="167" spans="4:4" x14ac:dyDescent="0.2">
      <c r="D167" s="147"/>
    </row>
    <row r="168" spans="4:4" x14ac:dyDescent="0.2">
      <c r="D168" s="147"/>
    </row>
    <row r="169" spans="4:4" x14ac:dyDescent="0.2">
      <c r="D169" s="147"/>
    </row>
    <row r="170" spans="4:4" x14ac:dyDescent="0.2">
      <c r="D170" s="147"/>
    </row>
    <row r="171" spans="4:4" x14ac:dyDescent="0.2">
      <c r="D171" s="147"/>
    </row>
    <row r="172" spans="4:4" x14ac:dyDescent="0.2">
      <c r="D172" s="147"/>
    </row>
    <row r="173" spans="4:4" x14ac:dyDescent="0.2">
      <c r="D173" s="147"/>
    </row>
    <row r="174" spans="4:4" x14ac:dyDescent="0.2">
      <c r="D174" s="147"/>
    </row>
    <row r="175" spans="4:4" x14ac:dyDescent="0.2">
      <c r="D175" s="147"/>
    </row>
    <row r="176" spans="4:4" x14ac:dyDescent="0.2">
      <c r="D176" s="147"/>
    </row>
    <row r="177" spans="4:4" x14ac:dyDescent="0.2">
      <c r="D177" s="147"/>
    </row>
    <row r="178" spans="4:4" x14ac:dyDescent="0.2">
      <c r="D178" s="147"/>
    </row>
    <row r="179" spans="4:4" x14ac:dyDescent="0.2">
      <c r="D179" s="147"/>
    </row>
    <row r="180" spans="4:4" x14ac:dyDescent="0.2">
      <c r="D180" s="147"/>
    </row>
    <row r="181" spans="4:4" x14ac:dyDescent="0.2">
      <c r="D181" s="147"/>
    </row>
    <row r="182" spans="4:4" x14ac:dyDescent="0.2">
      <c r="D182" s="147"/>
    </row>
    <row r="183" spans="4:4" x14ac:dyDescent="0.2">
      <c r="D183" s="147"/>
    </row>
    <row r="184" spans="4:4" x14ac:dyDescent="0.2">
      <c r="D184" s="147"/>
    </row>
    <row r="185" spans="4:4" x14ac:dyDescent="0.2">
      <c r="D185" s="147"/>
    </row>
    <row r="186" spans="4:4" x14ac:dyDescent="0.2">
      <c r="D186" s="147"/>
    </row>
    <row r="187" spans="4:4" x14ac:dyDescent="0.2">
      <c r="D187" s="147"/>
    </row>
    <row r="188" spans="4:4" x14ac:dyDescent="0.2">
      <c r="D188" s="147"/>
    </row>
    <row r="189" spans="4:4" x14ac:dyDescent="0.2">
      <c r="D189" s="147"/>
    </row>
    <row r="190" spans="4:4" x14ac:dyDescent="0.2">
      <c r="D190" s="147"/>
    </row>
    <row r="191" spans="4:4" x14ac:dyDescent="0.2">
      <c r="D191" s="147"/>
    </row>
    <row r="192" spans="4:4" x14ac:dyDescent="0.2">
      <c r="D192" s="147"/>
    </row>
    <row r="193" spans="4:4" x14ac:dyDescent="0.2">
      <c r="D193" s="147"/>
    </row>
    <row r="194" spans="4:4" x14ac:dyDescent="0.2">
      <c r="D194" s="147"/>
    </row>
    <row r="195" spans="4:4" x14ac:dyDescent="0.2">
      <c r="D195" s="147"/>
    </row>
    <row r="196" spans="4:4" x14ac:dyDescent="0.2">
      <c r="D196" s="147"/>
    </row>
    <row r="197" spans="4:4" x14ac:dyDescent="0.2">
      <c r="D197" s="147"/>
    </row>
    <row r="198" spans="4:4" x14ac:dyDescent="0.2">
      <c r="D198" s="147"/>
    </row>
    <row r="199" spans="4:4" x14ac:dyDescent="0.2">
      <c r="D199" s="147"/>
    </row>
    <row r="200" spans="4:4" x14ac:dyDescent="0.2">
      <c r="D200" s="147"/>
    </row>
    <row r="201" spans="4:4" x14ac:dyDescent="0.2">
      <c r="D201" s="147"/>
    </row>
    <row r="202" spans="4:4" x14ac:dyDescent="0.2">
      <c r="D202" s="147"/>
    </row>
    <row r="203" spans="4:4" x14ac:dyDescent="0.2">
      <c r="D203" s="147"/>
    </row>
    <row r="204" spans="4:4" x14ac:dyDescent="0.2">
      <c r="D204" s="147"/>
    </row>
    <row r="205" spans="4:4" x14ac:dyDescent="0.2">
      <c r="D205" s="147"/>
    </row>
    <row r="206" spans="4:4" x14ac:dyDescent="0.2">
      <c r="D206" s="147"/>
    </row>
    <row r="207" spans="4:4" x14ac:dyDescent="0.2">
      <c r="D207" s="147"/>
    </row>
    <row r="208" spans="4:4" x14ac:dyDescent="0.2">
      <c r="D208" s="147"/>
    </row>
    <row r="209" spans="4:4" x14ac:dyDescent="0.2">
      <c r="D209" s="147"/>
    </row>
    <row r="210" spans="4:4" x14ac:dyDescent="0.2">
      <c r="D210" s="147"/>
    </row>
    <row r="211" spans="4:4" x14ac:dyDescent="0.2">
      <c r="D211" s="147"/>
    </row>
    <row r="212" spans="4:4" x14ac:dyDescent="0.2">
      <c r="D212" s="147"/>
    </row>
    <row r="213" spans="4:4" x14ac:dyDescent="0.2">
      <c r="D213" s="147"/>
    </row>
    <row r="214" spans="4:4" x14ac:dyDescent="0.2">
      <c r="D214" s="147"/>
    </row>
    <row r="215" spans="4:4" x14ac:dyDescent="0.2">
      <c r="D215" s="147"/>
    </row>
    <row r="216" spans="4:4" x14ac:dyDescent="0.2">
      <c r="D216" s="147"/>
    </row>
    <row r="217" spans="4:4" x14ac:dyDescent="0.2">
      <c r="D217" s="147"/>
    </row>
    <row r="218" spans="4:4" x14ac:dyDescent="0.2">
      <c r="D218" s="147"/>
    </row>
    <row r="219" spans="4:4" x14ac:dyDescent="0.2">
      <c r="D219" s="147"/>
    </row>
    <row r="220" spans="4:4" x14ac:dyDescent="0.2">
      <c r="D220" s="147"/>
    </row>
    <row r="221" spans="4:4" x14ac:dyDescent="0.2">
      <c r="D221" s="147"/>
    </row>
    <row r="222" spans="4:4" x14ac:dyDescent="0.2">
      <c r="D222" s="147"/>
    </row>
    <row r="223" spans="4:4" x14ac:dyDescent="0.2">
      <c r="D223" s="147"/>
    </row>
    <row r="224" spans="4:4" x14ac:dyDescent="0.2">
      <c r="D224" s="147"/>
    </row>
    <row r="225" spans="4:4" x14ac:dyDescent="0.2">
      <c r="D225" s="147"/>
    </row>
    <row r="226" spans="4:4" x14ac:dyDescent="0.2">
      <c r="D226" s="147"/>
    </row>
    <row r="227" spans="4:4" x14ac:dyDescent="0.2">
      <c r="D227" s="147"/>
    </row>
    <row r="228" spans="4:4" x14ac:dyDescent="0.2">
      <c r="D228" s="147"/>
    </row>
    <row r="229" spans="4:4" x14ac:dyDescent="0.2">
      <c r="D229" s="147"/>
    </row>
    <row r="230" spans="4:4" x14ac:dyDescent="0.2">
      <c r="D230" s="147"/>
    </row>
    <row r="231" spans="4:4" x14ac:dyDescent="0.2">
      <c r="D231" s="147"/>
    </row>
    <row r="232" spans="4:4" x14ac:dyDescent="0.2">
      <c r="D232" s="147"/>
    </row>
    <row r="233" spans="4:4" x14ac:dyDescent="0.2">
      <c r="D233" s="147"/>
    </row>
    <row r="234" spans="4:4" x14ac:dyDescent="0.2">
      <c r="D234" s="147"/>
    </row>
    <row r="235" spans="4:4" x14ac:dyDescent="0.2">
      <c r="D235" s="147"/>
    </row>
    <row r="236" spans="4:4" x14ac:dyDescent="0.2">
      <c r="D236" s="147"/>
    </row>
    <row r="237" spans="4:4" x14ac:dyDescent="0.2">
      <c r="D237" s="147"/>
    </row>
    <row r="238" spans="4:4" x14ac:dyDescent="0.2">
      <c r="D238" s="147"/>
    </row>
    <row r="239" spans="4:4" x14ac:dyDescent="0.2">
      <c r="D239" s="147"/>
    </row>
    <row r="240" spans="4:4" x14ac:dyDescent="0.2">
      <c r="D240" s="147"/>
    </row>
    <row r="241" spans="4:4" x14ac:dyDescent="0.2">
      <c r="D241" s="147"/>
    </row>
    <row r="242" spans="4:4" x14ac:dyDescent="0.2">
      <c r="D242" s="147"/>
    </row>
    <row r="243" spans="4:4" x14ac:dyDescent="0.2">
      <c r="D243" s="147"/>
    </row>
    <row r="244" spans="4:4" x14ac:dyDescent="0.2">
      <c r="D244" s="147"/>
    </row>
    <row r="245" spans="4:4" x14ac:dyDescent="0.2">
      <c r="D245" s="147"/>
    </row>
    <row r="246" spans="4:4" x14ac:dyDescent="0.2">
      <c r="D246" s="147"/>
    </row>
    <row r="247" spans="4:4" x14ac:dyDescent="0.2">
      <c r="D247" s="147"/>
    </row>
    <row r="248" spans="4:4" x14ac:dyDescent="0.2">
      <c r="D248" s="147"/>
    </row>
    <row r="249" spans="4:4" x14ac:dyDescent="0.2">
      <c r="D249" s="147"/>
    </row>
    <row r="250" spans="4:4" x14ac:dyDescent="0.2">
      <c r="D250" s="147"/>
    </row>
    <row r="251" spans="4:4" x14ac:dyDescent="0.2">
      <c r="D251" s="147"/>
    </row>
    <row r="252" spans="4:4" x14ac:dyDescent="0.2">
      <c r="D252" s="147"/>
    </row>
    <row r="253" spans="4:4" x14ac:dyDescent="0.2">
      <c r="D253" s="147"/>
    </row>
    <row r="254" spans="4:4" x14ac:dyDescent="0.2">
      <c r="D254" s="147"/>
    </row>
    <row r="255" spans="4:4" x14ac:dyDescent="0.2">
      <c r="D255" s="147"/>
    </row>
    <row r="256" spans="4:4" x14ac:dyDescent="0.2">
      <c r="D256" s="147"/>
    </row>
    <row r="257" spans="4:4" x14ac:dyDescent="0.2">
      <c r="D257" s="147"/>
    </row>
    <row r="258" spans="4:4" x14ac:dyDescent="0.2">
      <c r="D258" s="147"/>
    </row>
    <row r="259" spans="4:4" x14ac:dyDescent="0.2">
      <c r="D259" s="147"/>
    </row>
    <row r="260" spans="4:4" x14ac:dyDescent="0.2">
      <c r="D260" s="147"/>
    </row>
    <row r="261" spans="4:4" x14ac:dyDescent="0.2">
      <c r="D261" s="147"/>
    </row>
    <row r="262" spans="4:4" x14ac:dyDescent="0.2">
      <c r="D262" s="147"/>
    </row>
    <row r="263" spans="4:4" x14ac:dyDescent="0.2">
      <c r="D263" s="147"/>
    </row>
    <row r="264" spans="4:4" x14ac:dyDescent="0.2">
      <c r="D264" s="147"/>
    </row>
    <row r="265" spans="4:4" x14ac:dyDescent="0.2">
      <c r="D265" s="147"/>
    </row>
    <row r="266" spans="4:4" x14ac:dyDescent="0.2">
      <c r="D266" s="147"/>
    </row>
    <row r="267" spans="4:4" x14ac:dyDescent="0.2">
      <c r="D267" s="147"/>
    </row>
    <row r="268" spans="4:4" x14ac:dyDescent="0.2">
      <c r="D268" s="147"/>
    </row>
    <row r="269" spans="4:4" x14ac:dyDescent="0.2">
      <c r="D269" s="147"/>
    </row>
    <row r="270" spans="4:4" x14ac:dyDescent="0.2">
      <c r="D270" s="147"/>
    </row>
    <row r="271" spans="4:4" x14ac:dyDescent="0.2">
      <c r="D271" s="147"/>
    </row>
    <row r="272" spans="4:4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  <row r="4993" spans="4:4" x14ac:dyDescent="0.2">
      <c r="D4993" s="147"/>
    </row>
    <row r="4994" spans="4:4" x14ac:dyDescent="0.2">
      <c r="D4994" s="147"/>
    </row>
    <row r="4995" spans="4:4" x14ac:dyDescent="0.2">
      <c r="D4995" s="147"/>
    </row>
    <row r="4996" spans="4:4" x14ac:dyDescent="0.2">
      <c r="D4996" s="147"/>
    </row>
    <row r="4997" spans="4:4" x14ac:dyDescent="0.2">
      <c r="D4997" s="147"/>
    </row>
    <row r="4998" spans="4:4" x14ac:dyDescent="0.2">
      <c r="D4998" s="147"/>
    </row>
    <row r="4999" spans="4:4" x14ac:dyDescent="0.2">
      <c r="D4999" s="147"/>
    </row>
    <row r="5000" spans="4:4" x14ac:dyDescent="0.2">
      <c r="D5000" s="147"/>
    </row>
  </sheetData>
  <mergeCells count="8">
    <mergeCell ref="A56:C56"/>
    <mergeCell ref="A57:G61"/>
    <mergeCell ref="A1:G1"/>
    <mergeCell ref="C2:G2"/>
    <mergeCell ref="C3:G3"/>
    <mergeCell ref="C4:G4"/>
    <mergeCell ref="C21:G21"/>
    <mergeCell ref="C26:G26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polokovaz</cp:lastModifiedBy>
  <cp:lastPrinted>2014-02-28T09:52:57Z</cp:lastPrinted>
  <dcterms:created xsi:type="dcterms:W3CDTF">2009-04-08T07:15:50Z</dcterms:created>
  <dcterms:modified xsi:type="dcterms:W3CDTF">2018-07-31T11:32:55Z</dcterms:modified>
</cp:coreProperties>
</file>