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915" windowHeight="61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'Položky'!$A$1:$G$121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<sst xmlns="http://schemas.openxmlformats.org/spreadsheetml/2006/main" count="367" uniqueCount="237">
  <si>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</si>
  <si>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</si>
  <si>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</si>
  <si>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</si>
  <si>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</si>
  <si>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</si>
  <si>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</si>
  <si>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</si>
  <si>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</si>
  <si>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</si>
  <si>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</si>
  <si>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</si>
  <si>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</si>
  <si>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</si>
  <si>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</si>
  <si>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</si>
  <si>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</si>
  <si>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</si>
  <si>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</si>
  <si>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</si>
  <si>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</si>
  <si>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</si>
  <si>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</si>
  <si>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</si>
  <si>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</si>
  <si>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</si>
  <si>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</si>
  <si>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</si>
  <si>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</si>
  <si>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</si>
  <si>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</si>
  <si>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</si>
  <si>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</si>
  <si>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</si>
  <si>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</si>
  <si>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</si>
  <si>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</si>
  <si>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</si>
  <si>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</si>
  <si>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</si>
  <si>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</si>
  <si>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</si>
  <si>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</si>
  <si>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</si>
  <si>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</si>
  <si>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</si>
  <si>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</si>
  <si>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</si>
  <si>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</si>
  <si>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</si>
  <si>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</si>
  <si>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</si>
  <si>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</si>
  <si>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</si>
  <si>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</si>
  <si>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</si>
  <si>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</si>
  <si>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</si>
  <si>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</si>
  <si>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</si>
  <si>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</si>
  <si>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</si>
  <si>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</si>
  <si>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</si>
  <si>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</si>
  <si>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</si>
  <si>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</si>
  <si>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</si>
  <si>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</si>
  <si>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</si>
  <si>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113 10-7201.RAC</t>
  </si>
  <si>
    <t>Odstranění asfaltového krytu tl. 5 cm do 200 m2 bez nakládání a odvozu na skládku</t>
  </si>
  <si>
    <t>m2</t>
  </si>
  <si>
    <t>131 30-1110.R00</t>
  </si>
  <si>
    <t xml:space="preserve">Hloubení nezapaž. jam hor.4 do 50 m3, STROJNĚ </t>
  </si>
  <si>
    <t>m3</t>
  </si>
  <si>
    <t>;pro nové schodiště betonové</t>
  </si>
  <si>
    <t>6,4*(3,1+0,5)</t>
  </si>
  <si>
    <t>;pro nové palisádové schodiště</t>
  </si>
  <si>
    <t>3,6*1,5*0,5</t>
  </si>
  <si>
    <t>113 15-2112.R00</t>
  </si>
  <si>
    <t>Odstranění podkladu z kameniva drceného tl.25cm</t>
  </si>
  <si>
    <t>(212,0+5,1)*0,25</t>
  </si>
  <si>
    <t>113 20-2111.R00</t>
  </si>
  <si>
    <t xml:space="preserve">Vytrhání obrub z krajníků nebo obrubníků stojatých </t>
  </si>
  <si>
    <t>m</t>
  </si>
  <si>
    <t>17,8+5,15+3,6+6,74+20,95+21,21</t>
  </si>
  <si>
    <t>113 10-6121.R00</t>
  </si>
  <si>
    <t xml:space="preserve">Rozebrání dlažeb z betonových dlaždic na sucho </t>
  </si>
  <si>
    <t>3,6 ;u sjezdu</t>
  </si>
  <si>
    <t>(8,4+25,4)*0,3 ;část stávajícího chodníku</t>
  </si>
  <si>
    <t>3,1*1,0 ;pod novým schodištěm</t>
  </si>
  <si>
    <t>979 05-4441.R00</t>
  </si>
  <si>
    <t xml:space="preserve">Očištění vybour. dlaždic s výplní kamen. těženým </t>
  </si>
  <si>
    <t>174 10-0050</t>
  </si>
  <si>
    <t>Zásyp jam,rýh a šachet UHK se zhutněním</t>
  </si>
  <si>
    <t>pod nové schodiště</t>
  </si>
  <si>
    <t>23,04</t>
  </si>
  <si>
    <t>-3,035-7,037*0,25 ;odpočet základů</t>
  </si>
  <si>
    <t>181 30-0010.RAB</t>
  </si>
  <si>
    <t>Rozprostření ornice v rovině tloušťka 15 cm osetí trávou</t>
  </si>
  <si>
    <t>úprava terénu kolem nových schodišť a obrubníků</t>
  </si>
  <si>
    <t>52,3*0,5 ;zelený pruh-kolem nových obrubníků</t>
  </si>
  <si>
    <t>3,5*1,45 ;kolem nového schodiště</t>
  </si>
  <si>
    <t>2</t>
  </si>
  <si>
    <t>Základy,zvláštní zakládání</t>
  </si>
  <si>
    <t>274 35-1215.RT1</t>
  </si>
  <si>
    <t>Bednění stěn základových pasů - zřízení bednicí materiál prkna</t>
  </si>
  <si>
    <t>(3,07+3,05)*2*0,8</t>
  </si>
  <si>
    <t>(2,37+2,35)*2*0,8</t>
  </si>
  <si>
    <t>274 35-1216.R00</t>
  </si>
  <si>
    <t xml:space="preserve">Bednění stěn základových pasů - odstranění </t>
  </si>
  <si>
    <t>274 32-1311.R00</t>
  </si>
  <si>
    <t xml:space="preserve">Železobeton základových pasů C 16/20 </t>
  </si>
  <si>
    <t>(3,07+2,35)*2*0,35*0,8</t>
  </si>
  <si>
    <t>274 27-2130.RT3</t>
  </si>
  <si>
    <t>Zdivo základové z bednicích tvárnic, tl. 25 cm výplň tvárnic betonem C 16/20</t>
  </si>
  <si>
    <t>3,07*1,25</t>
  </si>
  <si>
    <t>1,6*2</t>
  </si>
  <si>
    <t>274 36-1221.R00</t>
  </si>
  <si>
    <t xml:space="preserve">Výztuž základových pasů z betonářské oceli </t>
  </si>
  <si>
    <t>t</t>
  </si>
  <si>
    <t>3,0352*0,09 ;zákl. pásy 90kg/m3</t>
  </si>
  <si>
    <t>7,0375*0,00871 ;výzt. ztrac. bednění d10</t>
  </si>
  <si>
    <t>3</t>
  </si>
  <si>
    <t>Svislé a kompletní konstrukce</t>
  </si>
  <si>
    <t>338 92-001</t>
  </si>
  <si>
    <t xml:space="preserve">Osazení betonové palisády, š. do 11 cm, dl. 40 cm </t>
  </si>
  <si>
    <t>7*1,43+3,65</t>
  </si>
  <si>
    <t>592-28407</t>
  </si>
  <si>
    <t xml:space="preserve">palisáda přírodní 11x11x40 cm </t>
  </si>
  <si>
    <t>kus</t>
  </si>
  <si>
    <t>12*7+27</t>
  </si>
  <si>
    <t>348 17-12</t>
  </si>
  <si>
    <t xml:space="preserve">Osazení schodišťového zábradlí </t>
  </si>
  <si>
    <t>3,55*2</t>
  </si>
  <si>
    <t>553</t>
  </si>
  <si>
    <t>dodávka zábradlí nerezové, tyčové, svařované kotvení zhora</t>
  </si>
  <si>
    <t>po obou stranách schodiště</t>
  </si>
  <si>
    <t>4</t>
  </si>
  <si>
    <t>Vodorovné konstrukce</t>
  </si>
  <si>
    <t>434 35-1141.R00</t>
  </si>
  <si>
    <t xml:space="preserve">Bednění stupňů přímočarých - zřízení </t>
  </si>
  <si>
    <t>3,07*0,16*10+3,07*0,18 ;podstupnice</t>
  </si>
  <si>
    <t>0,775 ;čelo schodiště</t>
  </si>
  <si>
    <t>434 35-1142.R00</t>
  </si>
  <si>
    <t xml:space="preserve">Bednění stupňů přímočarých - odstranění </t>
  </si>
  <si>
    <t>430 32-1313.R00</t>
  </si>
  <si>
    <t xml:space="preserve">Schodišťové konstrukce, železobeton C 16/20 </t>
  </si>
  <si>
    <t>0,775*3,07</t>
  </si>
  <si>
    <t>430 36-1921.RT8</t>
  </si>
  <si>
    <t>Výztuž schodišťových konstrukcí svařovanou sítí průměr drátu  8,0, oka 100/100 mm</t>
  </si>
  <si>
    <t>2*0,0474 ;2ks</t>
  </si>
  <si>
    <t>434 12-1415.R00</t>
  </si>
  <si>
    <t>Osazení betonových stupňů na schodnice do maltového lože</t>
  </si>
  <si>
    <t>3,07*11</t>
  </si>
  <si>
    <t>434 12</t>
  </si>
  <si>
    <t xml:space="preserve">betonová schodišťová tvarovka 300x370x170 </t>
  </si>
  <si>
    <t>10*11</t>
  </si>
  <si>
    <t>3 ;ztrátné</t>
  </si>
  <si>
    <t>599 63-21</t>
  </si>
  <si>
    <t>Výplň spár schodišťových tvarovek vodovzd. a mrazuvzd. spárovací hmotou</t>
  </si>
  <si>
    <t>(0,37+0,17)*11*11</t>
  </si>
  <si>
    <t>5</t>
  </si>
  <si>
    <t>Komunikace</t>
  </si>
  <si>
    <t>596 21-5020.R00</t>
  </si>
  <si>
    <t>Kladení zámkové dlažby tl. 6 cm do drtě tl. 3 cm vč. spárování pískem</t>
  </si>
  <si>
    <t>224,2 ;nová zp. plocha</t>
  </si>
  <si>
    <t>0,34*1,43*6 ;palisádové schodiště</t>
  </si>
  <si>
    <t>592-45110</t>
  </si>
  <si>
    <t xml:space="preserve">dlažba sklad. 20x10x6 cm přírodní </t>
  </si>
  <si>
    <t>224,2-3,6 ;nová zp. plocha</t>
  </si>
  <si>
    <t>(220,6+2,9172)*0,03 ;prořez</t>
  </si>
  <si>
    <t>564 45-1111.R00</t>
  </si>
  <si>
    <t>Podklad ze struskového štěrku tloušťky 15 cm fr. 0/32, hutnění</t>
  </si>
  <si>
    <t>564 41-1111.R00</t>
  </si>
  <si>
    <t>Podklad ze struskového štěrku tloušťky 5 cm fr. 8/16, hutnění</t>
  </si>
  <si>
    <t>60</t>
  </si>
  <si>
    <t>Úpravy povrchů</t>
  </si>
  <si>
    <t>614 47-1715.R00</t>
  </si>
  <si>
    <t xml:space="preserve">Vyspravení beton. konstrukcí - adhézní můstek </t>
  </si>
  <si>
    <t>oprava stávající schodišťové zídky - očíštění a odstranění nesoudržných částí, nanesení spojovacího můstku</t>
  </si>
  <si>
    <t>3,84*1,6/2+4,2*0,59+4,2*0,3</t>
  </si>
  <si>
    <t>614 47-1712.R00</t>
  </si>
  <si>
    <t>Vyspravení beton. konstrukcí cem. maltou do tl. 20 mm</t>
  </si>
  <si>
    <t>oprava stávající schodišťové zídky</t>
  </si>
  <si>
    <t>91</t>
  </si>
  <si>
    <t>Doplňující práce na komunikaci</t>
  </si>
  <si>
    <t>917 86-2111.R00</t>
  </si>
  <si>
    <t xml:space="preserve">Osazení stojat. obrub.bet. s opěrou,lože z C 12/15 </t>
  </si>
  <si>
    <t>23,9+1,1+24,0+8,3+3,6</t>
  </si>
  <si>
    <t>918 10-1111.R00</t>
  </si>
  <si>
    <t xml:space="preserve">Lože pod obrubníky nebo obruby dlažeb z C 12/15 </t>
  </si>
  <si>
    <t>60,9*0,25*0,1 ;obrubníky</t>
  </si>
  <si>
    <t>13,66*0,25*0,1 ;palisády</t>
  </si>
  <si>
    <t>592-17306.0</t>
  </si>
  <si>
    <t xml:space="preserve">obrubník chodníkový 100/8/25 šedý </t>
  </si>
  <si>
    <t>24+2+24+9+4</t>
  </si>
  <si>
    <t>96</t>
  </si>
  <si>
    <t>Bourání konstrukcí</t>
  </si>
  <si>
    <t>961 10-0016.RA0</t>
  </si>
  <si>
    <t xml:space="preserve">Bourání základů z železobetonu </t>
  </si>
  <si>
    <t>(3,5+3,1)*2*0,3*1,0 ;základy stávajícího schodiště - odhad</t>
  </si>
  <si>
    <t>962 10-0022.RA0</t>
  </si>
  <si>
    <t xml:space="preserve">Bourání nadzákladového zdiva z železobetonu </t>
  </si>
  <si>
    <t>0,48*0,15*3,1*8 ;schodišťové stupně</t>
  </si>
  <si>
    <t>3,5*3,1*0,1 ;schodnice</t>
  </si>
  <si>
    <t>965 04-2141.RT1</t>
  </si>
  <si>
    <t>Bourání mazanin betonových tl. 10 cm, nad 4 m2 ručně</t>
  </si>
  <si>
    <t>5,1*0,1 ; betonová plocha - odhad tloušťky</t>
  </si>
  <si>
    <t>966 00-6111</t>
  </si>
  <si>
    <t xml:space="preserve">Odstranění informační tabule </t>
  </si>
  <si>
    <t>97</t>
  </si>
  <si>
    <t>Přesuny suti</t>
  </si>
  <si>
    <t>979 08-7212.R00</t>
  </si>
  <si>
    <t xml:space="preserve">Nakládání suti na dopravní prostředky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</si>
  <si>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</si>
  <si>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</si>
  <si>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</si>
  <si>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</si>
  <si>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99-0103.R00</t>
  </si>
  <si>
    <t xml:space="preserve">Poplatek za skládku suti - beton, zemina, kameny </t>
  </si>
  <si>
    <t>979 99-0113.R00</t>
  </si>
  <si>
    <t xml:space="preserve">Poplatek za skládku suti - asfaltové směsi </t>
  </si>
  <si>
    <t>99</t>
  </si>
  <si>
    <t>Staveništní přesun hmot</t>
  </si>
  <si>
    <t>998 22-3011.R00</t>
  </si>
  <si>
    <t xml:space="preserve">Přesun hmot, pozemní komunikace, kryt dlážděný </t>
  </si>
  <si>
    <t>Individuální mimostaveništní doprava</t>
  </si>
  <si>
    <t>Ostatní VN</t>
  </si>
  <si>
    <t>Provizorní lávka, schody pro vstup do prodejny</t>
  </si>
  <si>
    <t>Zařízení staveniště</t>
  </si>
  <si>
    <t>Úprava zpevněných ploch a schodiště na p.č. 91/1</t>
  </si>
  <si>
    <t>nodum atelier -na, s.r.o.</t>
  </si>
  <si>
    <t>Město Jablunkov, Dukelská 144, Jablunkov</t>
  </si>
  <si>
    <t>nodum atelier - na, s.r.o.</t>
  </si>
  <si>
    <t>Ing. Jan Byrtus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</si>
</sst>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21" borderId="5" applyNumberFormat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20" borderId="14" xfId="0" applyNumberFormat="1" applyFont="1" applyFill="1" applyBorder="1" applyAlignment="1">
      <alignment/>
    </xf>
    <xf numFmtId="49" fontId="0" fillId="20" borderId="15" xfId="0" applyNumberForma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55" applyFont="1" applyBorder="1">
      <alignment/>
      <protection/>
    </xf>
    <xf numFmtId="0" fontId="0" fillId="0" borderId="49" xfId="55" applyBorder="1">
      <alignment/>
      <protection/>
    </xf>
    <xf numFmtId="0" fontId="0" fillId="0" borderId="49" xfId="55" applyBorder="1" applyAlignment="1">
      <alignment horizontal="right"/>
      <protection/>
    </xf>
    <xf numFmtId="0" fontId="0" fillId="0" borderId="49" xfId="5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55" applyFont="1" applyBorder="1">
      <alignment/>
      <protection/>
    </xf>
    <xf numFmtId="0" fontId="0" fillId="0" borderId="51" xfId="55" applyBorder="1">
      <alignment/>
      <protection/>
    </xf>
    <xf numFmtId="0" fontId="0" fillId="0" borderId="51" xfId="5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11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right"/>
      <protection/>
    </xf>
    <xf numFmtId="0" fontId="4" fillId="0" borderId="49" xfId="55" applyFont="1" applyFill="1" applyBorder="1">
      <alignment/>
      <protection/>
    </xf>
    <xf numFmtId="0" fontId="0" fillId="0" borderId="49" xfId="55" applyFill="1" applyBorder="1">
      <alignment/>
      <protection/>
    </xf>
    <xf numFmtId="0" fontId="9" fillId="0" borderId="49" xfId="55" applyFont="1" applyFill="1" applyBorder="1" applyAlignment="1">
      <alignment horizontal="right"/>
      <protection/>
    </xf>
    <xf numFmtId="0" fontId="0" fillId="0" borderId="49" xfId="55" applyFill="1" applyBorder="1" applyAlignment="1">
      <alignment horizontal="left"/>
      <protection/>
    </xf>
    <xf numFmtId="0" fontId="0" fillId="0" borderId="50" xfId="55" applyFill="1" applyBorder="1">
      <alignment/>
      <protection/>
    </xf>
    <xf numFmtId="0" fontId="4" fillId="0" borderId="51" xfId="55" applyFont="1" applyFill="1" applyBorder="1">
      <alignment/>
      <protection/>
    </xf>
    <xf numFmtId="0" fontId="0" fillId="0" borderId="51" xfId="55" applyFill="1" applyBorder="1">
      <alignment/>
      <protection/>
    </xf>
    <xf numFmtId="0" fontId="9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ill="1" applyAlignment="1">
      <alignment horizontal="right"/>
      <protection/>
    </xf>
    <xf numFmtId="0" fontId="0" fillId="0" borderId="0" xfId="55" applyFill="1" applyAlignment="1">
      <alignment/>
      <protection/>
    </xf>
    <xf numFmtId="49" fontId="5" fillId="0" borderId="58" xfId="55" applyNumberFormat="1" applyFont="1" applyFill="1" applyBorder="1">
      <alignment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39" xfId="55" applyNumberFormat="1" applyFont="1" applyFill="1" applyBorder="1" applyAlignment="1">
      <alignment horizontal="center"/>
      <protection/>
    </xf>
    <xf numFmtId="0" fontId="5" fillId="0" borderId="5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49" fontId="6" fillId="0" borderId="61" xfId="55" applyNumberFormat="1" applyFont="1" applyFill="1" applyBorder="1" applyAlignment="1">
      <alignment horizontal="left"/>
      <protection/>
    </xf>
    <xf numFmtId="0" fontId="6" fillId="0" borderId="61" xfId="55" applyFont="1" applyFill="1" applyBorder="1">
      <alignment/>
      <protection/>
    </xf>
    <xf numFmtId="0" fontId="0" fillId="0" borderId="61" xfId="55" applyFill="1" applyBorder="1" applyAlignment="1">
      <alignment horizontal="center"/>
      <protection/>
    </xf>
    <xf numFmtId="0" fontId="0" fillId="0" borderId="61" xfId="55" applyNumberFormat="1" applyFill="1" applyBorder="1" applyAlignment="1">
      <alignment horizontal="right"/>
      <protection/>
    </xf>
    <xf numFmtId="0" fontId="0" fillId="0" borderId="61" xfId="55" applyNumberFormat="1" applyFill="1" applyBorder="1">
      <alignment/>
      <protection/>
    </xf>
    <xf numFmtId="0" fontId="0" fillId="0" borderId="0" xfId="55" applyNumberFormat="1">
      <alignment/>
      <protection/>
    </xf>
    <xf numFmtId="0" fontId="13" fillId="0" borderId="0" xfId="55" applyFont="1">
      <alignment/>
      <protection/>
    </xf>
    <xf numFmtId="0" fontId="0" fillId="0" borderId="61" xfId="55" applyFont="1" applyFill="1" applyBorder="1" applyAlignment="1">
      <alignment horizontal="center"/>
      <protection/>
    </xf>
    <xf numFmtId="49" fontId="8" fillId="0" borderId="61" xfId="55" applyNumberFormat="1" applyFont="1" applyFill="1" applyBorder="1" applyAlignment="1">
      <alignment horizontal="left"/>
      <protection/>
    </xf>
    <xf numFmtId="0" fontId="8" fillId="0" borderId="61" xfId="55" applyFont="1" applyFill="1" applyBorder="1" applyAlignment="1">
      <alignment wrapText="1"/>
      <protection/>
    </xf>
    <xf numFmtId="49" fontId="8" fillId="0" borderId="61" xfId="55" applyNumberFormat="1" applyFont="1" applyFill="1" applyBorder="1" applyAlignment="1">
      <alignment horizontal="center" shrinkToFit="1"/>
      <protection/>
    </xf>
    <xf numFmtId="4" fontId="8" fillId="0" borderId="61" xfId="55" applyNumberFormat="1" applyFont="1" applyFill="1" applyBorder="1" applyAlignment="1">
      <alignment horizontal="right"/>
      <protection/>
    </xf>
    <xf numFmtId="4" fontId="8" fillId="0" borderId="61" xfId="55" applyNumberFormat="1" applyFont="1" applyFill="1" applyBorder="1">
      <alignment/>
      <protection/>
    </xf>
    <xf numFmtId="0" fontId="9" fillId="0" borderId="61" xfId="55" applyFont="1" applyFill="1" applyBorder="1" applyAlignment="1">
      <alignment horizontal="center"/>
      <protection/>
    </xf>
    <xf numFmtId="49" fontId="9" fillId="0" borderId="61" xfId="55" applyNumberFormat="1" applyFont="1" applyFill="1" applyBorder="1" applyAlignment="1">
      <alignment horizontal="left"/>
      <protection/>
    </xf>
    <xf numFmtId="4" fontId="15" fillId="0" borderId="61" xfId="55" applyNumberFormat="1" applyFont="1" applyFill="1" applyBorder="1" applyAlignment="1">
      <alignment horizontal="right" wrapText="1"/>
      <protection/>
    </xf>
    <xf numFmtId="0" fontId="15" fillId="0" borderId="61" xfId="55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13" fillId="0" borderId="0" xfId="55" applyFont="1">
      <alignment/>
      <protection/>
    </xf>
    <xf numFmtId="0" fontId="0" fillId="0" borderId="62" xfId="55" applyFill="1" applyBorder="1" applyAlignment="1">
      <alignment horizontal="center"/>
      <protection/>
    </xf>
    <xf numFmtId="49" fontId="4" fillId="0" borderId="62" xfId="55" applyNumberFormat="1" applyFont="1" applyFill="1" applyBorder="1" applyAlignment="1">
      <alignment horizontal="left"/>
      <protection/>
    </xf>
    <xf numFmtId="0" fontId="4" fillId="0" borderId="62" xfId="55" applyFont="1" applyFill="1" applyBorder="1">
      <alignment/>
      <protection/>
    </xf>
    <xf numFmtId="4" fontId="0" fillId="0" borderId="62" xfId="55" applyNumberFormat="1" applyFill="1" applyBorder="1" applyAlignment="1">
      <alignment horizontal="right"/>
      <protection/>
    </xf>
    <xf numFmtId="4" fontId="6" fillId="0" borderId="62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16" fillId="0" borderId="0" xfId="55" applyFont="1" applyAlignment="1">
      <alignment/>
      <protection/>
    </xf>
    <xf numFmtId="0" fontId="0" fillId="0" borderId="0" xfId="55" applyAlignment="1">
      <alignment horizontal="right"/>
      <protection/>
    </xf>
    <xf numFmtId="0" fontId="17" fillId="0" borderId="0" xfId="55" applyFont="1" applyBorder="1">
      <alignment/>
      <protection/>
    </xf>
    <xf numFmtId="3" fontId="17" fillId="0" borderId="0" xfId="55" applyNumberFormat="1" applyFont="1" applyBorder="1" applyAlignment="1">
      <alignment horizontal="right"/>
      <protection/>
    </xf>
    <xf numFmtId="4" fontId="17" fillId="0" borderId="0" xfId="55" applyNumberFormat="1" applyFont="1" applyBorder="1">
      <alignment/>
      <protection/>
    </xf>
    <xf numFmtId="0" fontId="16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55" applyFont="1" applyBorder="1" applyAlignment="1">
      <alignment horizontal="center"/>
      <protection/>
    </xf>
    <xf numFmtId="0" fontId="0" fillId="0" borderId="66" xfId="55" applyFont="1" applyBorder="1" applyAlignment="1">
      <alignment horizontal="center"/>
      <protection/>
    </xf>
    <xf numFmtId="0" fontId="0" fillId="0" borderId="67" xfId="55" applyFont="1" applyBorder="1" applyAlignment="1">
      <alignment horizontal="center"/>
      <protection/>
    </xf>
    <xf numFmtId="0" fontId="0" fillId="0" borderId="68" xfId="55" applyFont="1" applyBorder="1" applyAlignment="1">
      <alignment horizontal="center"/>
      <protection/>
    </xf>
    <xf numFmtId="0" fontId="0" fillId="0" borderId="51" xfId="55" applyFont="1" applyBorder="1" applyAlignment="1">
      <alignment horizontal="left"/>
      <protection/>
    </xf>
    <xf numFmtId="0" fontId="0" fillId="0" borderId="69" xfId="55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22" xfId="5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55" applyFont="1" applyAlignment="1">
      <alignment horizontal="center"/>
      <protection/>
    </xf>
    <xf numFmtId="0" fontId="0" fillId="0" borderId="65" xfId="55" applyFont="1" applyFill="1" applyBorder="1" applyAlignment="1">
      <alignment horizontal="center"/>
      <protection/>
    </xf>
    <xf numFmtId="0" fontId="0" fillId="0" borderId="66" xfId="55" applyFont="1" applyFill="1" applyBorder="1" applyAlignment="1">
      <alignment horizontal="center"/>
      <protection/>
    </xf>
    <xf numFmtId="49" fontId="0" fillId="0" borderId="67" xfId="55" applyNumberFormat="1" applyFont="1" applyFill="1" applyBorder="1" applyAlignment="1">
      <alignment horizontal="center"/>
      <protection/>
    </xf>
    <xf numFmtId="0" fontId="0" fillId="0" borderId="68" xfId="55" applyFont="1" applyFill="1" applyBorder="1" applyAlignment="1">
      <alignment horizontal="center"/>
      <protection/>
    </xf>
    <xf numFmtId="0" fontId="0" fillId="0" borderId="51" xfId="55" applyFill="1" applyBorder="1" applyAlignment="1">
      <alignment horizontal="center" shrinkToFit="1"/>
      <protection/>
    </xf>
    <xf numFmtId="0" fontId="0" fillId="0" borderId="69" xfId="55" applyFill="1" applyBorder="1" applyAlignment="1">
      <alignment horizontal="center" shrinkToFit="1"/>
      <protection/>
    </xf>
    <xf numFmtId="0" fontId="14" fillId="0" borderId="22" xfId="55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/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232</v>
      </c>
      <c r="D6" s="10"/>
      <c r="E6" s="10"/>
      <c r="F6" s="18"/>
      <c r="G6" s="12"/>
    </row>
    <row r="7" spans="1:9" ht="12.75">
      <c r="A7" s="13" t="s">
        <v>8</v>
      </c>
      <c r="B7" s="15"/>
      <c r="C7" s="181" t="s">
        <v>233</v>
      </c>
      <c r="D7" s="18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1" t="s">
        <v>234</v>
      </c>
      <c r="D8" s="18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 t="s">
        <v>235</v>
      </c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3"/>
      <c r="F11" s="184"/>
      <c r="G11" s="18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Rekapitulace!A22</f>
        <v>Individuální mimostaveništní doprava</v>
      </c>
      <c r="E14" s="44"/>
      <c r="F14" s="45"/>
      <c r="G14" s="42">
        <f>Rekapitulace!I22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Rekapitulace!A23</f>
        <v>Ostatní VN</v>
      </c>
      <c r="E15" s="46"/>
      <c r="F15" s="47"/>
      <c r="G15" s="42">
        <f>Rekapitulace!I23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Rekapitulace!A24</f>
        <v>Provizorní lávka, schody pro vstup do prodejny</v>
      </c>
      <c r="E16" s="46"/>
      <c r="F16" s="47"/>
      <c r="G16" s="42">
        <f>Rekapitulace!I24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Rekapitulace!A25</f>
        <v>Zařízení staveniště</v>
      </c>
      <c r="E17" s="46"/>
      <c r="F17" s="47"/>
      <c r="G17" s="42">
        <f>Rekapitulace!I25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 t="s">
        <v>236</v>
      </c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68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68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68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68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68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68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68"/>
      <c r="B44" s="186"/>
      <c r="C44" s="186"/>
      <c r="D44" s="186"/>
      <c r="E44" s="186"/>
      <c r="F44" s="186"/>
      <c r="G44" s="186"/>
      <c r="H44" t="s">
        <v>4</v>
      </c>
    </row>
    <row r="45" spans="1:8" ht="3" customHeight="1">
      <c r="A45" s="68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sheetProtection/>
  <mergeCells count="14"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Úprava zpevněných ploch a schodiště na p.č. 91/1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Položky!BA31</f>
        <v>0</v>
      </c>
      <c r="F7" s="179">
        <f>Položky!BB31</f>
        <v>0</v>
      </c>
      <c r="G7" s="179">
        <f>Položky!BC31</f>
        <v>0</v>
      </c>
      <c r="H7" s="179">
        <f>Položky!BD31</f>
        <v>0</v>
      </c>
      <c r="I7" s="180">
        <f>Položky!BE31</f>
        <v>0</v>
      </c>
    </row>
    <row r="8" spans="1:9" s="11" customFormat="1" ht="12.75">
      <c r="A8" s="177" t="str">
        <f>Položky!B32</f>
        <v>2</v>
      </c>
      <c r="B8" s="86" t="str">
        <f>Položky!C32</f>
        <v>Základy,zvláštní zakládání</v>
      </c>
      <c r="C8" s="87"/>
      <c r="D8" s="88"/>
      <c r="E8" s="178">
        <f>Položky!BA45</f>
        <v>0</v>
      </c>
      <c r="F8" s="179">
        <f>Položky!BB45</f>
        <v>0</v>
      </c>
      <c r="G8" s="179">
        <f>Položky!BC45</f>
        <v>0</v>
      </c>
      <c r="H8" s="179">
        <f>Položky!BD45</f>
        <v>0</v>
      </c>
      <c r="I8" s="180">
        <f>Položky!BE45</f>
        <v>0</v>
      </c>
    </row>
    <row r="9" spans="1:9" s="11" customFormat="1" ht="12.75">
      <c r="A9" s="177" t="str">
        <f>Položky!B46</f>
        <v>3</v>
      </c>
      <c r="B9" s="86" t="str">
        <f>Položky!C46</f>
        <v>Svislé a kompletní konstrukce</v>
      </c>
      <c r="C9" s="87"/>
      <c r="D9" s="88"/>
      <c r="E9" s="178">
        <f>Položky!BA55</f>
        <v>0</v>
      </c>
      <c r="F9" s="179">
        <f>Položky!BB55</f>
        <v>0</v>
      </c>
      <c r="G9" s="179">
        <f>Položky!BC55</f>
        <v>0</v>
      </c>
      <c r="H9" s="179">
        <f>Položky!BD55</f>
        <v>0</v>
      </c>
      <c r="I9" s="180">
        <f>Položky!BE55</f>
        <v>0</v>
      </c>
    </row>
    <row r="10" spans="1:9" s="11" customFormat="1" ht="12.75">
      <c r="A10" s="177" t="str">
        <f>Položky!B56</f>
        <v>4</v>
      </c>
      <c r="B10" s="86" t="str">
        <f>Položky!C56</f>
        <v>Vodorovné konstrukce</v>
      </c>
      <c r="C10" s="87"/>
      <c r="D10" s="88"/>
      <c r="E10" s="178">
        <f>Položky!BA72</f>
        <v>0</v>
      </c>
      <c r="F10" s="179">
        <f>Položky!BB72</f>
        <v>0</v>
      </c>
      <c r="G10" s="179">
        <f>Položky!BC72</f>
        <v>0</v>
      </c>
      <c r="H10" s="179">
        <f>Položky!BD72</f>
        <v>0</v>
      </c>
      <c r="I10" s="180">
        <f>Položky!BE72</f>
        <v>0</v>
      </c>
    </row>
    <row r="11" spans="1:9" s="11" customFormat="1" ht="12.75">
      <c r="A11" s="177" t="str">
        <f>Položky!B73</f>
        <v>5</v>
      </c>
      <c r="B11" s="86" t="str">
        <f>Položky!C73</f>
        <v>Komunikace</v>
      </c>
      <c r="C11" s="87"/>
      <c r="D11" s="88"/>
      <c r="E11" s="178">
        <f>Položky!BA85</f>
        <v>0</v>
      </c>
      <c r="F11" s="179">
        <f>Položky!BB85</f>
        <v>0</v>
      </c>
      <c r="G11" s="179">
        <f>Položky!BC85</f>
        <v>0</v>
      </c>
      <c r="H11" s="179">
        <f>Položky!BD85</f>
        <v>0</v>
      </c>
      <c r="I11" s="180">
        <f>Položky!BE85</f>
        <v>0</v>
      </c>
    </row>
    <row r="12" spans="1:9" s="11" customFormat="1" ht="12.75">
      <c r="A12" s="177" t="str">
        <f>Položky!B86</f>
        <v>60</v>
      </c>
      <c r="B12" s="86" t="str">
        <f>Položky!C86</f>
        <v>Úpravy povrchů</v>
      </c>
      <c r="C12" s="87"/>
      <c r="D12" s="88"/>
      <c r="E12" s="178">
        <f>Položky!BA92</f>
        <v>0</v>
      </c>
      <c r="F12" s="179">
        <f>Položky!BB92</f>
        <v>0</v>
      </c>
      <c r="G12" s="179">
        <f>Položky!BC92</f>
        <v>0</v>
      </c>
      <c r="H12" s="179">
        <f>Položky!BD92</f>
        <v>0</v>
      </c>
      <c r="I12" s="180">
        <f>Položky!BE92</f>
        <v>0</v>
      </c>
    </row>
    <row r="13" spans="1:9" s="11" customFormat="1" ht="12.75">
      <c r="A13" s="177" t="str">
        <f>Položky!B93</f>
        <v>91</v>
      </c>
      <c r="B13" s="86" t="str">
        <f>Položky!C93</f>
        <v>Doplňující práce na komunikaci</v>
      </c>
      <c r="C13" s="87"/>
      <c r="D13" s="88"/>
      <c r="E13" s="178">
        <f>Položky!BA101</f>
        <v>0</v>
      </c>
      <c r="F13" s="179">
        <f>Položky!BB101</f>
        <v>0</v>
      </c>
      <c r="G13" s="179">
        <f>Položky!BC101</f>
        <v>0</v>
      </c>
      <c r="H13" s="179">
        <f>Položky!BD101</f>
        <v>0</v>
      </c>
      <c r="I13" s="180">
        <f>Položky!BE101</f>
        <v>0</v>
      </c>
    </row>
    <row r="14" spans="1:9" s="11" customFormat="1" ht="12.75">
      <c r="A14" s="177" t="str">
        <f>Položky!B102</f>
        <v>96</v>
      </c>
      <c r="B14" s="86" t="str">
        <f>Položky!C102</f>
        <v>Bourání konstrukcí</v>
      </c>
      <c r="C14" s="87"/>
      <c r="D14" s="88"/>
      <c r="E14" s="178">
        <f>Položky!BA111</f>
        <v>0</v>
      </c>
      <c r="F14" s="179">
        <f>Položky!BB111</f>
        <v>0</v>
      </c>
      <c r="G14" s="179">
        <f>Položky!BC111</f>
        <v>0</v>
      </c>
      <c r="H14" s="179">
        <f>Položky!BD111</f>
        <v>0</v>
      </c>
      <c r="I14" s="180">
        <f>Položky!BE111</f>
        <v>0</v>
      </c>
    </row>
    <row r="15" spans="1:9" s="11" customFormat="1" ht="12.75">
      <c r="A15" s="177" t="str">
        <f>Položky!B112</f>
        <v>97</v>
      </c>
      <c r="B15" s="86" t="str">
        <f>Položky!C112</f>
        <v>Přesuny suti</v>
      </c>
      <c r="C15" s="87"/>
      <c r="D15" s="88"/>
      <c r="E15" s="178">
        <f>Položky!BA118</f>
        <v>0</v>
      </c>
      <c r="F15" s="179">
        <f>Položky!BB118</f>
        <v>0</v>
      </c>
      <c r="G15" s="179">
        <f>Položky!BC118</f>
        <v>0</v>
      </c>
      <c r="H15" s="179">
        <f>Položky!BD118</f>
        <v>0</v>
      </c>
      <c r="I15" s="180">
        <f>Položky!BE118</f>
        <v>0</v>
      </c>
    </row>
    <row r="16" spans="1:9" s="11" customFormat="1" ht="13.5" thickBot="1">
      <c r="A16" s="177" t="str">
        <f>Položky!B119</f>
        <v>99</v>
      </c>
      <c r="B16" s="86" t="str">
        <f>Položky!C119</f>
        <v>Staveništní přesun hmot</v>
      </c>
      <c r="C16" s="87"/>
      <c r="D16" s="88"/>
      <c r="E16" s="178">
        <f>Položky!BA121</f>
        <v>0</v>
      </c>
      <c r="F16" s="179">
        <f>Položky!BB121</f>
        <v>0</v>
      </c>
      <c r="G16" s="179">
        <f>Položky!BC121</f>
        <v>0</v>
      </c>
      <c r="H16" s="179">
        <f>Položky!BD121</f>
        <v>0</v>
      </c>
      <c r="I16" s="180">
        <f>Položky!BE121</f>
        <v>0</v>
      </c>
    </row>
    <row r="17" spans="1:9" s="94" customFormat="1" ht="13.5" thickBot="1">
      <c r="A17" s="89"/>
      <c r="B17" s="81" t="s">
        <v>50</v>
      </c>
      <c r="C17" s="81"/>
      <c r="D17" s="90"/>
      <c r="E17" s="91">
        <f>SUM(E7:E16)</f>
        <v>0</v>
      </c>
      <c r="F17" s="92">
        <f>SUM(F7:F16)</f>
        <v>0</v>
      </c>
      <c r="G17" s="92">
        <f>SUM(G7:G16)</f>
        <v>0</v>
      </c>
      <c r="H17" s="92">
        <f>SUM(H7:H16)</f>
        <v>0</v>
      </c>
      <c r="I17" s="93">
        <f>SUM(I7:I16)</f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>
      <c r="A19" s="95" t="s">
        <v>51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9" ht="13.5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98" t="s">
        <v>52</v>
      </c>
      <c r="B21" s="99"/>
      <c r="C21" s="99"/>
      <c r="D21" s="100"/>
      <c r="E21" s="101" t="s">
        <v>53</v>
      </c>
      <c r="F21" s="102" t="s">
        <v>54</v>
      </c>
      <c r="G21" s="103" t="s">
        <v>55</v>
      </c>
      <c r="H21" s="104"/>
      <c r="I21" s="105" t="s">
        <v>53</v>
      </c>
    </row>
    <row r="22" spans="1:53" ht="12.75">
      <c r="A22" s="106" t="s">
        <v>228</v>
      </c>
      <c r="B22" s="107"/>
      <c r="C22" s="107"/>
      <c r="D22" s="108"/>
      <c r="E22" s="109"/>
      <c r="F22" s="110">
        <v>0</v>
      </c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0</v>
      </c>
    </row>
    <row r="23" spans="1:53" ht="12.75">
      <c r="A23" s="106" t="s">
        <v>229</v>
      </c>
      <c r="B23" s="107"/>
      <c r="C23" s="107"/>
      <c r="D23" s="108"/>
      <c r="E23" s="109"/>
      <c r="F23" s="110">
        <v>0</v>
      </c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0</v>
      </c>
    </row>
    <row r="24" spans="1:53" ht="12.75">
      <c r="A24" s="106" t="s">
        <v>230</v>
      </c>
      <c r="B24" s="107"/>
      <c r="C24" s="107"/>
      <c r="D24" s="108"/>
      <c r="E24" s="109"/>
      <c r="F24" s="110">
        <v>0</v>
      </c>
      <c r="G24" s="111">
        <f>CHOOSE(BA24+1,HSV+PSV,HSV+PSV+Mont,HSV+PSV+Dodavka+Mont,HSV,PSV,Mont,Dodavka,Mont+Dodavka,0)</f>
        <v>0</v>
      </c>
      <c r="H24" s="112"/>
      <c r="I24" s="113">
        <f>E24+F24*G24/100</f>
        <v>0</v>
      </c>
      <c r="BA24">
        <v>0</v>
      </c>
    </row>
    <row r="25" spans="1:53" ht="12.75">
      <c r="A25" s="106" t="s">
        <v>231</v>
      </c>
      <c r="B25" s="107"/>
      <c r="C25" s="107"/>
      <c r="D25" s="108"/>
      <c r="E25" s="109"/>
      <c r="F25" s="110">
        <v>0</v>
      </c>
      <c r="G25" s="111">
        <f>CHOOSE(BA25+1,HSV+PSV,HSV+PSV+Mont,HSV+PSV+Dodavka+Mont,HSV,PSV,Mont,Dodavka,Mont+Dodavka,0)</f>
        <v>0</v>
      </c>
      <c r="H25" s="112"/>
      <c r="I25" s="113">
        <f>E25+F25*G25/100</f>
        <v>0</v>
      </c>
      <c r="BA25">
        <v>0</v>
      </c>
    </row>
    <row r="26" spans="1:9" ht="13.5" thickBot="1">
      <c r="A26" s="114"/>
      <c r="B26" s="115" t="s">
        <v>56</v>
      </c>
      <c r="C26" s="116"/>
      <c r="D26" s="117"/>
      <c r="E26" s="118"/>
      <c r="F26" s="119"/>
      <c r="G26" s="119"/>
      <c r="H26" s="194">
        <f>SUM(I22:I25)</f>
        <v>0</v>
      </c>
      <c r="I26" s="195"/>
    </row>
    <row r="27" spans="1:9" ht="12.75">
      <c r="A27" s="97"/>
      <c r="B27" s="97"/>
      <c r="C27" s="97"/>
      <c r="D27" s="97"/>
      <c r="E27" s="97"/>
      <c r="F27" s="97"/>
      <c r="G27" s="97"/>
      <c r="H27" s="97"/>
      <c r="I27" s="97"/>
    </row>
    <row r="28" spans="2:9" ht="12.75">
      <c r="B28" s="94"/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4"/>
  <sheetViews>
    <sheetView showGridLines="0" showZeros="0" zoomScalePageLayoutView="0" workbookViewId="0" topLeftCell="A1">
      <selection activeCell="A121" sqref="A121:IV123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> Úprava zpevněných ploch a schodiště na p.č. 91/1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> 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212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73</v>
      </c>
      <c r="C9" s="153" t="s">
        <v>74</v>
      </c>
      <c r="D9" s="154" t="s">
        <v>75</v>
      </c>
      <c r="E9" s="155">
        <v>25.74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5" ht="12.75">
      <c r="A10" s="157"/>
      <c r="B10" s="158"/>
      <c r="C10" s="196" t="s">
        <v>76</v>
      </c>
      <c r="D10" s="197"/>
      <c r="E10" s="159">
        <v>0</v>
      </c>
      <c r="F10" s="160"/>
      <c r="G10" s="161"/>
      <c r="M10" s="162" t="s">
        <v>76</v>
      </c>
      <c r="O10" s="150"/>
    </row>
    <row r="11" spans="1:15" ht="12.75">
      <c r="A11" s="157"/>
      <c r="B11" s="158"/>
      <c r="C11" s="196" t="s">
        <v>77</v>
      </c>
      <c r="D11" s="197"/>
      <c r="E11" s="159">
        <v>23.04</v>
      </c>
      <c r="F11" s="160"/>
      <c r="G11" s="161"/>
      <c r="M11" s="162" t="s">
        <v>77</v>
      </c>
      <c r="O11" s="150"/>
    </row>
    <row r="12" spans="1:15" ht="12.75">
      <c r="A12" s="157"/>
      <c r="B12" s="158"/>
      <c r="C12" s="196" t="s">
        <v>78</v>
      </c>
      <c r="D12" s="197"/>
      <c r="E12" s="159">
        <v>0</v>
      </c>
      <c r="F12" s="160"/>
      <c r="G12" s="161"/>
      <c r="M12" s="162" t="s">
        <v>78</v>
      </c>
      <c r="O12" s="150"/>
    </row>
    <row r="13" spans="1:15" ht="12.75">
      <c r="A13" s="157"/>
      <c r="B13" s="158"/>
      <c r="C13" s="196" t="s">
        <v>79</v>
      </c>
      <c r="D13" s="197"/>
      <c r="E13" s="159">
        <v>2.7</v>
      </c>
      <c r="F13" s="160"/>
      <c r="G13" s="161"/>
      <c r="M13" s="162" t="s">
        <v>79</v>
      </c>
      <c r="O13" s="150"/>
    </row>
    <row r="14" spans="1:104" ht="12.75">
      <c r="A14" s="151">
        <v>3</v>
      </c>
      <c r="B14" s="152" t="s">
        <v>80</v>
      </c>
      <c r="C14" s="153" t="s">
        <v>81</v>
      </c>
      <c r="D14" s="154" t="s">
        <v>75</v>
      </c>
      <c r="E14" s="155">
        <v>54.275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3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5" ht="12.75">
      <c r="A15" s="157"/>
      <c r="B15" s="158"/>
      <c r="C15" s="196" t="s">
        <v>82</v>
      </c>
      <c r="D15" s="197"/>
      <c r="E15" s="159">
        <v>54.275</v>
      </c>
      <c r="F15" s="160"/>
      <c r="G15" s="161"/>
      <c r="M15" s="162" t="s">
        <v>82</v>
      </c>
      <c r="O15" s="150"/>
    </row>
    <row r="16" spans="1:104" ht="12.75">
      <c r="A16" s="151">
        <v>4</v>
      </c>
      <c r="B16" s="152" t="s">
        <v>83</v>
      </c>
      <c r="C16" s="153" t="s">
        <v>84</v>
      </c>
      <c r="D16" s="154" t="s">
        <v>85</v>
      </c>
      <c r="E16" s="155">
        <v>75.45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4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12.75">
      <c r="A17" s="157"/>
      <c r="B17" s="158"/>
      <c r="C17" s="196" t="s">
        <v>86</v>
      </c>
      <c r="D17" s="197"/>
      <c r="E17" s="159">
        <v>75.45</v>
      </c>
      <c r="F17" s="160"/>
      <c r="G17" s="161"/>
      <c r="M17" s="162" t="s">
        <v>86</v>
      </c>
      <c r="O17" s="150"/>
    </row>
    <row r="18" spans="1:104" ht="12.75">
      <c r="A18" s="151">
        <v>5</v>
      </c>
      <c r="B18" s="152" t="s">
        <v>87</v>
      </c>
      <c r="C18" s="153" t="s">
        <v>88</v>
      </c>
      <c r="D18" s="154" t="s">
        <v>72</v>
      </c>
      <c r="E18" s="155">
        <v>16.84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5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12.75">
      <c r="A19" s="157"/>
      <c r="B19" s="158"/>
      <c r="C19" s="196" t="s">
        <v>89</v>
      </c>
      <c r="D19" s="197"/>
      <c r="E19" s="159">
        <v>3.6</v>
      </c>
      <c r="F19" s="160"/>
      <c r="G19" s="161"/>
      <c r="M19" s="162" t="s">
        <v>89</v>
      </c>
      <c r="O19" s="150"/>
    </row>
    <row r="20" spans="1:15" ht="12.75">
      <c r="A20" s="157"/>
      <c r="B20" s="158"/>
      <c r="C20" s="196" t="s">
        <v>90</v>
      </c>
      <c r="D20" s="197"/>
      <c r="E20" s="159">
        <v>10.14</v>
      </c>
      <c r="F20" s="160"/>
      <c r="G20" s="161"/>
      <c r="M20" s="162" t="s">
        <v>90</v>
      </c>
      <c r="O20" s="150"/>
    </row>
    <row r="21" spans="1:15" ht="12.75">
      <c r="A21" s="157"/>
      <c r="B21" s="158"/>
      <c r="C21" s="196" t="s">
        <v>91</v>
      </c>
      <c r="D21" s="197"/>
      <c r="E21" s="159">
        <v>3.1</v>
      </c>
      <c r="F21" s="160"/>
      <c r="G21" s="161"/>
      <c r="M21" s="162" t="s">
        <v>91</v>
      </c>
      <c r="O21" s="150"/>
    </row>
    <row r="22" spans="1:104" ht="12.75">
      <c r="A22" s="151">
        <v>6</v>
      </c>
      <c r="B22" s="152" t="s">
        <v>92</v>
      </c>
      <c r="C22" s="153" t="s">
        <v>93</v>
      </c>
      <c r="D22" s="154" t="s">
        <v>72</v>
      </c>
      <c r="E22" s="155">
        <v>16.84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6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104" ht="12.75">
      <c r="A23" s="151">
        <v>7</v>
      </c>
      <c r="B23" s="152" t="s">
        <v>94</v>
      </c>
      <c r="C23" s="153" t="s">
        <v>95</v>
      </c>
      <c r="D23" s="154" t="s">
        <v>75</v>
      </c>
      <c r="E23" s="155">
        <v>18.2457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7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1.67</v>
      </c>
    </row>
    <row r="24" spans="1:15" ht="12.75">
      <c r="A24" s="157"/>
      <c r="B24" s="158"/>
      <c r="C24" s="205" t="s">
        <v>96</v>
      </c>
      <c r="D24" s="206"/>
      <c r="E24" s="206"/>
      <c r="F24" s="206"/>
      <c r="G24" s="207"/>
      <c r="O24" s="150">
        <v>3</v>
      </c>
    </row>
    <row r="25" spans="1:15" ht="12.75">
      <c r="A25" s="157"/>
      <c r="B25" s="158"/>
      <c r="C25" s="196" t="s">
        <v>97</v>
      </c>
      <c r="D25" s="197"/>
      <c r="E25" s="159">
        <v>23.04</v>
      </c>
      <c r="F25" s="160"/>
      <c r="G25" s="161"/>
      <c r="M25" s="162" t="s">
        <v>97</v>
      </c>
      <c r="O25" s="150"/>
    </row>
    <row r="26" spans="1:15" ht="12.75">
      <c r="A26" s="157"/>
      <c r="B26" s="158"/>
      <c r="C26" s="196" t="s">
        <v>98</v>
      </c>
      <c r="D26" s="197"/>
      <c r="E26" s="159">
        <v>-4.7943</v>
      </c>
      <c r="F26" s="160"/>
      <c r="G26" s="161"/>
      <c r="M26" s="162" t="s">
        <v>98</v>
      </c>
      <c r="O26" s="150"/>
    </row>
    <row r="27" spans="1:104" ht="22.5">
      <c r="A27" s="151">
        <v>8</v>
      </c>
      <c r="B27" s="152" t="s">
        <v>99</v>
      </c>
      <c r="C27" s="153" t="s">
        <v>100</v>
      </c>
      <c r="D27" s="154" t="s">
        <v>72</v>
      </c>
      <c r="E27" s="155">
        <v>31.225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8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3E-05</v>
      </c>
    </row>
    <row r="28" spans="1:15" ht="12.75">
      <c r="A28" s="157"/>
      <c r="B28" s="158"/>
      <c r="C28" s="205" t="s">
        <v>101</v>
      </c>
      <c r="D28" s="206"/>
      <c r="E28" s="206"/>
      <c r="F28" s="206"/>
      <c r="G28" s="207"/>
      <c r="O28" s="150">
        <v>3</v>
      </c>
    </row>
    <row r="29" spans="1:15" ht="12.75">
      <c r="A29" s="157"/>
      <c r="B29" s="158"/>
      <c r="C29" s="196" t="s">
        <v>102</v>
      </c>
      <c r="D29" s="197"/>
      <c r="E29" s="159">
        <v>26.15</v>
      </c>
      <c r="F29" s="160"/>
      <c r="G29" s="161"/>
      <c r="M29" s="162" t="s">
        <v>102</v>
      </c>
      <c r="O29" s="150"/>
    </row>
    <row r="30" spans="1:15" ht="12.75">
      <c r="A30" s="157"/>
      <c r="B30" s="158"/>
      <c r="C30" s="196" t="s">
        <v>103</v>
      </c>
      <c r="D30" s="197"/>
      <c r="E30" s="159">
        <v>5.075</v>
      </c>
      <c r="F30" s="160"/>
      <c r="G30" s="161"/>
      <c r="M30" s="162" t="s">
        <v>103</v>
      </c>
      <c r="O30" s="150"/>
    </row>
    <row r="31" spans="1:57" ht="12.75">
      <c r="A31" s="163"/>
      <c r="B31" s="164" t="s">
        <v>69</v>
      </c>
      <c r="C31" s="165" t="str">
        <f>CONCATENATE(B7," ",C7)</f>
        <v>1 Zemní práce</v>
      </c>
      <c r="D31" s="163"/>
      <c r="E31" s="166"/>
      <c r="F31" s="166"/>
      <c r="G31" s="167">
        <f>SUM(G7:G30)</f>
        <v>0</v>
      </c>
      <c r="O31" s="150">
        <v>4</v>
      </c>
      <c r="BA31" s="168">
        <f>SUM(BA7:BA30)</f>
        <v>0</v>
      </c>
      <c r="BB31" s="168">
        <f>SUM(BB7:BB30)</f>
        <v>0</v>
      </c>
      <c r="BC31" s="168">
        <f>SUM(BC7:BC30)</f>
        <v>0</v>
      </c>
      <c r="BD31" s="168">
        <f>SUM(BD7:BD30)</f>
        <v>0</v>
      </c>
      <c r="BE31" s="168">
        <f>SUM(BE7:BE30)</f>
        <v>0</v>
      </c>
    </row>
    <row r="32" spans="1:15" ht="12.75">
      <c r="A32" s="143" t="s">
        <v>65</v>
      </c>
      <c r="B32" s="144" t="s">
        <v>104</v>
      </c>
      <c r="C32" s="145" t="s">
        <v>105</v>
      </c>
      <c r="D32" s="146"/>
      <c r="E32" s="147"/>
      <c r="F32" s="147"/>
      <c r="G32" s="148"/>
      <c r="H32" s="149"/>
      <c r="I32" s="149"/>
      <c r="O32" s="150">
        <v>1</v>
      </c>
    </row>
    <row r="33" spans="1:104" ht="22.5">
      <c r="A33" s="151">
        <v>9</v>
      </c>
      <c r="B33" s="152" t="s">
        <v>106</v>
      </c>
      <c r="C33" s="153" t="s">
        <v>107</v>
      </c>
      <c r="D33" s="154" t="s">
        <v>72</v>
      </c>
      <c r="E33" s="155">
        <v>17.344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9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0.03634</v>
      </c>
    </row>
    <row r="34" spans="1:15" ht="12.75">
      <c r="A34" s="157"/>
      <c r="B34" s="158"/>
      <c r="C34" s="196" t="s">
        <v>108</v>
      </c>
      <c r="D34" s="197"/>
      <c r="E34" s="159">
        <v>9.792</v>
      </c>
      <c r="F34" s="160"/>
      <c r="G34" s="161"/>
      <c r="M34" s="162" t="s">
        <v>108</v>
      </c>
      <c r="O34" s="150"/>
    </row>
    <row r="35" spans="1:15" ht="12.75">
      <c r="A35" s="157"/>
      <c r="B35" s="158"/>
      <c r="C35" s="196" t="s">
        <v>109</v>
      </c>
      <c r="D35" s="197"/>
      <c r="E35" s="159">
        <v>7.552</v>
      </c>
      <c r="F35" s="160"/>
      <c r="G35" s="161"/>
      <c r="M35" s="162" t="s">
        <v>109</v>
      </c>
      <c r="O35" s="150"/>
    </row>
    <row r="36" spans="1:104" ht="12.75">
      <c r="A36" s="151">
        <v>10</v>
      </c>
      <c r="B36" s="152" t="s">
        <v>110</v>
      </c>
      <c r="C36" s="153" t="s">
        <v>111</v>
      </c>
      <c r="D36" s="154" t="s">
        <v>72</v>
      </c>
      <c r="E36" s="155">
        <v>17.344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10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104" ht="12.75">
      <c r="A37" s="151">
        <v>11</v>
      </c>
      <c r="B37" s="152" t="s">
        <v>112</v>
      </c>
      <c r="C37" s="153" t="s">
        <v>113</v>
      </c>
      <c r="D37" s="154" t="s">
        <v>75</v>
      </c>
      <c r="E37" s="155">
        <v>3.0352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11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2.525</v>
      </c>
    </row>
    <row r="38" spans="1:15" ht="12.75">
      <c r="A38" s="157"/>
      <c r="B38" s="158"/>
      <c r="C38" s="196" t="s">
        <v>114</v>
      </c>
      <c r="D38" s="197"/>
      <c r="E38" s="159">
        <v>3.0352</v>
      </c>
      <c r="F38" s="160"/>
      <c r="G38" s="161"/>
      <c r="M38" s="162" t="s">
        <v>114</v>
      </c>
      <c r="O38" s="150"/>
    </row>
    <row r="39" spans="1:104" ht="22.5">
      <c r="A39" s="151">
        <v>12</v>
      </c>
      <c r="B39" s="152" t="s">
        <v>115</v>
      </c>
      <c r="C39" s="153" t="s">
        <v>116</v>
      </c>
      <c r="D39" s="154" t="s">
        <v>72</v>
      </c>
      <c r="E39" s="155">
        <v>7.0375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12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0.59</v>
      </c>
    </row>
    <row r="40" spans="1:15" ht="12.75">
      <c r="A40" s="157"/>
      <c r="B40" s="158"/>
      <c r="C40" s="196" t="s">
        <v>117</v>
      </c>
      <c r="D40" s="197"/>
      <c r="E40" s="159">
        <v>3.8375</v>
      </c>
      <c r="F40" s="160"/>
      <c r="G40" s="161"/>
      <c r="M40" s="162" t="s">
        <v>117</v>
      </c>
      <c r="O40" s="150"/>
    </row>
    <row r="41" spans="1:15" ht="12.75">
      <c r="A41" s="157"/>
      <c r="B41" s="158"/>
      <c r="C41" s="196" t="s">
        <v>118</v>
      </c>
      <c r="D41" s="197"/>
      <c r="E41" s="159">
        <v>3.2</v>
      </c>
      <c r="F41" s="160"/>
      <c r="G41" s="161"/>
      <c r="M41" s="162" t="s">
        <v>118</v>
      </c>
      <c r="O41" s="150"/>
    </row>
    <row r="42" spans="1:104" ht="12.75">
      <c r="A42" s="151">
        <v>13</v>
      </c>
      <c r="B42" s="152" t="s">
        <v>119</v>
      </c>
      <c r="C42" s="153" t="s">
        <v>120</v>
      </c>
      <c r="D42" s="154" t="s">
        <v>121</v>
      </c>
      <c r="E42" s="155">
        <v>0.3345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13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1.02116</v>
      </c>
    </row>
    <row r="43" spans="1:15" ht="12.75">
      <c r="A43" s="157"/>
      <c r="B43" s="158"/>
      <c r="C43" s="196" t="s">
        <v>122</v>
      </c>
      <c r="D43" s="197"/>
      <c r="E43" s="159">
        <v>0.2732</v>
      </c>
      <c r="F43" s="160"/>
      <c r="G43" s="161"/>
      <c r="M43" s="162" t="s">
        <v>122</v>
      </c>
      <c r="O43" s="150"/>
    </row>
    <row r="44" spans="1:15" ht="12.75">
      <c r="A44" s="157"/>
      <c r="B44" s="158"/>
      <c r="C44" s="196" t="s">
        <v>123</v>
      </c>
      <c r="D44" s="197"/>
      <c r="E44" s="159">
        <v>0.0613</v>
      </c>
      <c r="F44" s="160"/>
      <c r="G44" s="161"/>
      <c r="M44" s="162" t="s">
        <v>123</v>
      </c>
      <c r="O44" s="150"/>
    </row>
    <row r="45" spans="1:57" ht="12.75">
      <c r="A45" s="163"/>
      <c r="B45" s="164" t="s">
        <v>69</v>
      </c>
      <c r="C45" s="165" t="str">
        <f>CONCATENATE(B32," ",C32)</f>
        <v>2 Základy,zvláštní zakládání</v>
      </c>
      <c r="D45" s="163"/>
      <c r="E45" s="166"/>
      <c r="F45" s="166"/>
      <c r="G45" s="167">
        <f>SUM(G32:G44)</f>
        <v>0</v>
      </c>
      <c r="O45" s="150">
        <v>4</v>
      </c>
      <c r="BA45" s="168">
        <f>SUM(BA32:BA44)</f>
        <v>0</v>
      </c>
      <c r="BB45" s="168">
        <f>SUM(BB32:BB44)</f>
        <v>0</v>
      </c>
      <c r="BC45" s="168">
        <f>SUM(BC32:BC44)</f>
        <v>0</v>
      </c>
      <c r="BD45" s="168">
        <f>SUM(BD32:BD44)</f>
        <v>0</v>
      </c>
      <c r="BE45" s="168">
        <f>SUM(BE32:BE44)</f>
        <v>0</v>
      </c>
    </row>
    <row r="46" spans="1:15" ht="12.75">
      <c r="A46" s="143" t="s">
        <v>65</v>
      </c>
      <c r="B46" s="144" t="s">
        <v>124</v>
      </c>
      <c r="C46" s="145" t="s">
        <v>125</v>
      </c>
      <c r="D46" s="146"/>
      <c r="E46" s="147"/>
      <c r="F46" s="147"/>
      <c r="G46" s="148"/>
      <c r="H46" s="149"/>
      <c r="I46" s="149"/>
      <c r="O46" s="150">
        <v>1</v>
      </c>
    </row>
    <row r="47" spans="1:104" ht="12.75">
      <c r="A47" s="151">
        <v>14</v>
      </c>
      <c r="B47" s="152" t="s">
        <v>126</v>
      </c>
      <c r="C47" s="153" t="s">
        <v>127</v>
      </c>
      <c r="D47" s="154" t="s">
        <v>85</v>
      </c>
      <c r="E47" s="155">
        <v>13.66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14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0.1375</v>
      </c>
    </row>
    <row r="48" spans="1:15" ht="12.75">
      <c r="A48" s="157"/>
      <c r="B48" s="158"/>
      <c r="C48" s="196" t="s">
        <v>128</v>
      </c>
      <c r="D48" s="197"/>
      <c r="E48" s="159">
        <v>13.66</v>
      </c>
      <c r="F48" s="160"/>
      <c r="G48" s="161"/>
      <c r="M48" s="162" t="s">
        <v>128</v>
      </c>
      <c r="O48" s="150"/>
    </row>
    <row r="49" spans="1:104" ht="12.75">
      <c r="A49" s="151">
        <v>15</v>
      </c>
      <c r="B49" s="152" t="s">
        <v>129</v>
      </c>
      <c r="C49" s="153" t="s">
        <v>130</v>
      </c>
      <c r="D49" s="154" t="s">
        <v>131</v>
      </c>
      <c r="E49" s="155">
        <v>111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1</v>
      </c>
      <c r="AC49" s="123">
        <v>15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0.011</v>
      </c>
    </row>
    <row r="50" spans="1:15" ht="12.75">
      <c r="A50" s="157"/>
      <c r="B50" s="158"/>
      <c r="C50" s="196" t="s">
        <v>132</v>
      </c>
      <c r="D50" s="197"/>
      <c r="E50" s="159">
        <v>111</v>
      </c>
      <c r="F50" s="160"/>
      <c r="G50" s="161"/>
      <c r="M50" s="162" t="s">
        <v>132</v>
      </c>
      <c r="O50" s="150"/>
    </row>
    <row r="51" spans="1:104" ht="12.75">
      <c r="A51" s="151">
        <v>16</v>
      </c>
      <c r="B51" s="152" t="s">
        <v>133</v>
      </c>
      <c r="C51" s="153" t="s">
        <v>134</v>
      </c>
      <c r="D51" s="154" t="s">
        <v>85</v>
      </c>
      <c r="E51" s="155">
        <v>7.1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16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0.00329</v>
      </c>
    </row>
    <row r="52" spans="1:15" ht="12.75">
      <c r="A52" s="157"/>
      <c r="B52" s="158"/>
      <c r="C52" s="196" t="s">
        <v>135</v>
      </c>
      <c r="D52" s="197"/>
      <c r="E52" s="159">
        <v>7.1</v>
      </c>
      <c r="F52" s="160"/>
      <c r="G52" s="161"/>
      <c r="M52" s="162" t="s">
        <v>135</v>
      </c>
      <c r="O52" s="150"/>
    </row>
    <row r="53" spans="1:104" ht="22.5">
      <c r="A53" s="151">
        <v>17</v>
      </c>
      <c r="B53" s="152" t="s">
        <v>136</v>
      </c>
      <c r="C53" s="153" t="s">
        <v>137</v>
      </c>
      <c r="D53" s="154" t="s">
        <v>85</v>
      </c>
      <c r="E53" s="155">
        <v>7.1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1</v>
      </c>
      <c r="AC53" s="123">
        <v>17</v>
      </c>
      <c r="AZ53" s="123">
        <v>1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0.0135</v>
      </c>
    </row>
    <row r="54" spans="1:15" ht="12.75">
      <c r="A54" s="157"/>
      <c r="B54" s="158"/>
      <c r="C54" s="205" t="s">
        <v>138</v>
      </c>
      <c r="D54" s="206"/>
      <c r="E54" s="206"/>
      <c r="F54" s="206"/>
      <c r="G54" s="207"/>
      <c r="O54" s="150">
        <v>3</v>
      </c>
    </row>
    <row r="55" spans="1:57" ht="12.75">
      <c r="A55" s="163"/>
      <c r="B55" s="164" t="s">
        <v>69</v>
      </c>
      <c r="C55" s="165" t="str">
        <f>CONCATENATE(B46," ",C46)</f>
        <v>3 Svislé a kompletní konstrukce</v>
      </c>
      <c r="D55" s="163"/>
      <c r="E55" s="166"/>
      <c r="F55" s="166"/>
      <c r="G55" s="167">
        <f>SUM(G46:G54)</f>
        <v>0</v>
      </c>
      <c r="O55" s="150">
        <v>4</v>
      </c>
      <c r="BA55" s="168">
        <f>SUM(BA46:BA54)</f>
        <v>0</v>
      </c>
      <c r="BB55" s="168">
        <f>SUM(BB46:BB54)</f>
        <v>0</v>
      </c>
      <c r="BC55" s="168">
        <f>SUM(BC46:BC54)</f>
        <v>0</v>
      </c>
      <c r="BD55" s="168">
        <f>SUM(BD46:BD54)</f>
        <v>0</v>
      </c>
      <c r="BE55" s="168">
        <f>SUM(BE46:BE54)</f>
        <v>0</v>
      </c>
    </row>
    <row r="56" spans="1:15" ht="12.75">
      <c r="A56" s="143" t="s">
        <v>65</v>
      </c>
      <c r="B56" s="144" t="s">
        <v>139</v>
      </c>
      <c r="C56" s="145" t="s">
        <v>140</v>
      </c>
      <c r="D56" s="146"/>
      <c r="E56" s="147"/>
      <c r="F56" s="147"/>
      <c r="G56" s="148"/>
      <c r="H56" s="149"/>
      <c r="I56" s="149"/>
      <c r="O56" s="150">
        <v>1</v>
      </c>
    </row>
    <row r="57" spans="1:104" ht="12.75">
      <c r="A57" s="151">
        <v>18</v>
      </c>
      <c r="B57" s="152" t="s">
        <v>141</v>
      </c>
      <c r="C57" s="153" t="s">
        <v>142</v>
      </c>
      <c r="D57" s="154" t="s">
        <v>72</v>
      </c>
      <c r="E57" s="155">
        <v>6.2396</v>
      </c>
      <c r="F57" s="155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18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0.02003</v>
      </c>
    </row>
    <row r="58" spans="1:15" ht="12.75">
      <c r="A58" s="157"/>
      <c r="B58" s="158"/>
      <c r="C58" s="196" t="s">
        <v>143</v>
      </c>
      <c r="D58" s="197"/>
      <c r="E58" s="159">
        <v>5.4646</v>
      </c>
      <c r="F58" s="160"/>
      <c r="G58" s="161"/>
      <c r="M58" s="162" t="s">
        <v>143</v>
      </c>
      <c r="O58" s="150"/>
    </row>
    <row r="59" spans="1:15" ht="12.75">
      <c r="A59" s="157"/>
      <c r="B59" s="158"/>
      <c r="C59" s="196" t="s">
        <v>144</v>
      </c>
      <c r="D59" s="197"/>
      <c r="E59" s="159">
        <v>0.775</v>
      </c>
      <c r="F59" s="160"/>
      <c r="G59" s="161"/>
      <c r="M59" s="162" t="s">
        <v>144</v>
      </c>
      <c r="O59" s="150"/>
    </row>
    <row r="60" spans="1:104" ht="12.75">
      <c r="A60" s="151">
        <v>19</v>
      </c>
      <c r="B60" s="152" t="s">
        <v>145</v>
      </c>
      <c r="C60" s="153" t="s">
        <v>146</v>
      </c>
      <c r="D60" s="154" t="s">
        <v>72</v>
      </c>
      <c r="E60" s="155">
        <v>6.2396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19</v>
      </c>
      <c r="AZ60" s="123">
        <v>1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</v>
      </c>
    </row>
    <row r="61" spans="1:104" ht="12.75">
      <c r="A61" s="151">
        <v>20</v>
      </c>
      <c r="B61" s="152" t="s">
        <v>147</v>
      </c>
      <c r="C61" s="153" t="s">
        <v>148</v>
      </c>
      <c r="D61" s="154" t="s">
        <v>75</v>
      </c>
      <c r="E61" s="155">
        <v>2.3793</v>
      </c>
      <c r="F61" s="155">
        <v>0</v>
      </c>
      <c r="G61" s="156">
        <f>E61*F61</f>
        <v>0</v>
      </c>
      <c r="O61" s="150">
        <v>2</v>
      </c>
      <c r="AA61" s="123">
        <v>12</v>
      </c>
      <c r="AB61" s="123">
        <v>0</v>
      </c>
      <c r="AC61" s="123">
        <v>20</v>
      </c>
      <c r="AZ61" s="123">
        <v>1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2.52512</v>
      </c>
    </row>
    <row r="62" spans="1:15" ht="12.75">
      <c r="A62" s="157"/>
      <c r="B62" s="158"/>
      <c r="C62" s="196" t="s">
        <v>149</v>
      </c>
      <c r="D62" s="197"/>
      <c r="E62" s="159">
        <v>2.3793</v>
      </c>
      <c r="F62" s="160"/>
      <c r="G62" s="161"/>
      <c r="M62" s="162" t="s">
        <v>149</v>
      </c>
      <c r="O62" s="150"/>
    </row>
    <row r="63" spans="1:104" ht="22.5">
      <c r="A63" s="151">
        <v>21</v>
      </c>
      <c r="B63" s="152" t="s">
        <v>150</v>
      </c>
      <c r="C63" s="153" t="s">
        <v>151</v>
      </c>
      <c r="D63" s="154" t="s">
        <v>121</v>
      </c>
      <c r="E63" s="155">
        <v>0.0948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21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1.05738</v>
      </c>
    </row>
    <row r="64" spans="1:15" ht="12.75">
      <c r="A64" s="157"/>
      <c r="B64" s="158"/>
      <c r="C64" s="196" t="s">
        <v>152</v>
      </c>
      <c r="D64" s="197"/>
      <c r="E64" s="159">
        <v>0.0948</v>
      </c>
      <c r="F64" s="160"/>
      <c r="G64" s="161"/>
      <c r="M64" s="162" t="s">
        <v>152</v>
      </c>
      <c r="O64" s="150"/>
    </row>
    <row r="65" spans="1:104" ht="22.5">
      <c r="A65" s="151">
        <v>22</v>
      </c>
      <c r="B65" s="152" t="s">
        <v>153</v>
      </c>
      <c r="C65" s="153" t="s">
        <v>154</v>
      </c>
      <c r="D65" s="154" t="s">
        <v>85</v>
      </c>
      <c r="E65" s="155">
        <v>33.77</v>
      </c>
      <c r="F65" s="155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22</v>
      </c>
      <c r="AZ65" s="123">
        <v>1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0.03462</v>
      </c>
    </row>
    <row r="66" spans="1:15" ht="12.75">
      <c r="A66" s="157"/>
      <c r="B66" s="158"/>
      <c r="C66" s="196" t="s">
        <v>155</v>
      </c>
      <c r="D66" s="197"/>
      <c r="E66" s="159">
        <v>33.77</v>
      </c>
      <c r="F66" s="160"/>
      <c r="G66" s="161"/>
      <c r="M66" s="162" t="s">
        <v>155</v>
      </c>
      <c r="O66" s="150"/>
    </row>
    <row r="67" spans="1:104" ht="12.75">
      <c r="A67" s="151">
        <v>23</v>
      </c>
      <c r="B67" s="152" t="s">
        <v>156</v>
      </c>
      <c r="C67" s="153" t="s">
        <v>157</v>
      </c>
      <c r="D67" s="154" t="s">
        <v>68</v>
      </c>
      <c r="E67" s="155">
        <v>113</v>
      </c>
      <c r="F67" s="155">
        <v>0</v>
      </c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23</v>
      </c>
      <c r="AZ67" s="123">
        <v>1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0.03462</v>
      </c>
    </row>
    <row r="68" spans="1:15" ht="12.75">
      <c r="A68" s="157"/>
      <c r="B68" s="158"/>
      <c r="C68" s="196" t="s">
        <v>158</v>
      </c>
      <c r="D68" s="197"/>
      <c r="E68" s="159">
        <v>110</v>
      </c>
      <c r="F68" s="160"/>
      <c r="G68" s="161"/>
      <c r="M68" s="162" t="s">
        <v>158</v>
      </c>
      <c r="O68" s="150"/>
    </row>
    <row r="69" spans="1:15" ht="12.75">
      <c r="A69" s="157"/>
      <c r="B69" s="158"/>
      <c r="C69" s="196" t="s">
        <v>159</v>
      </c>
      <c r="D69" s="197"/>
      <c r="E69" s="159">
        <v>3</v>
      </c>
      <c r="F69" s="160"/>
      <c r="G69" s="161"/>
      <c r="M69" s="162" t="s">
        <v>159</v>
      </c>
      <c r="O69" s="150"/>
    </row>
    <row r="70" spans="1:104" ht="22.5">
      <c r="A70" s="151">
        <v>24</v>
      </c>
      <c r="B70" s="152" t="s">
        <v>160</v>
      </c>
      <c r="C70" s="153" t="s">
        <v>161</v>
      </c>
      <c r="D70" s="154" t="s">
        <v>72</v>
      </c>
      <c r="E70" s="155">
        <v>65.34</v>
      </c>
      <c r="F70" s="155">
        <v>0</v>
      </c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24</v>
      </c>
      <c r="AZ70" s="123">
        <v>1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0.14607</v>
      </c>
    </row>
    <row r="71" spans="1:15" ht="12.75">
      <c r="A71" s="157"/>
      <c r="B71" s="158"/>
      <c r="C71" s="196" t="s">
        <v>162</v>
      </c>
      <c r="D71" s="197"/>
      <c r="E71" s="159">
        <v>65.34</v>
      </c>
      <c r="F71" s="160"/>
      <c r="G71" s="161"/>
      <c r="M71" s="162" t="s">
        <v>162</v>
      </c>
      <c r="O71" s="150"/>
    </row>
    <row r="72" spans="1:57" ht="12.75">
      <c r="A72" s="163"/>
      <c r="B72" s="164" t="s">
        <v>69</v>
      </c>
      <c r="C72" s="165" t="str">
        <f>CONCATENATE(B56," ",C56)</f>
        <v>4 Vodorovné konstrukce</v>
      </c>
      <c r="D72" s="163"/>
      <c r="E72" s="166"/>
      <c r="F72" s="166"/>
      <c r="G72" s="167">
        <f>SUM(G56:G71)</f>
        <v>0</v>
      </c>
      <c r="O72" s="150">
        <v>4</v>
      </c>
      <c r="BA72" s="168">
        <f>SUM(BA56:BA71)</f>
        <v>0</v>
      </c>
      <c r="BB72" s="168">
        <f>SUM(BB56:BB71)</f>
        <v>0</v>
      </c>
      <c r="BC72" s="168">
        <f>SUM(BC56:BC71)</f>
        <v>0</v>
      </c>
      <c r="BD72" s="168">
        <f>SUM(BD56:BD71)</f>
        <v>0</v>
      </c>
      <c r="BE72" s="168">
        <f>SUM(BE56:BE71)</f>
        <v>0</v>
      </c>
    </row>
    <row r="73" spans="1:15" ht="12.75">
      <c r="A73" s="143" t="s">
        <v>65</v>
      </c>
      <c r="B73" s="144" t="s">
        <v>163</v>
      </c>
      <c r="C73" s="145" t="s">
        <v>164</v>
      </c>
      <c r="D73" s="146"/>
      <c r="E73" s="147"/>
      <c r="F73" s="147"/>
      <c r="G73" s="148"/>
      <c r="H73" s="149"/>
      <c r="I73" s="149"/>
      <c r="O73" s="150">
        <v>1</v>
      </c>
    </row>
    <row r="74" spans="1:104" ht="22.5">
      <c r="A74" s="151">
        <v>25</v>
      </c>
      <c r="B74" s="152" t="s">
        <v>165</v>
      </c>
      <c r="C74" s="153" t="s">
        <v>166</v>
      </c>
      <c r="D74" s="154" t="s">
        <v>72</v>
      </c>
      <c r="E74" s="155">
        <v>240.3572</v>
      </c>
      <c r="F74" s="155">
        <v>0</v>
      </c>
      <c r="G74" s="156">
        <f>E74*F74</f>
        <v>0</v>
      </c>
      <c r="O74" s="150">
        <v>2</v>
      </c>
      <c r="AA74" s="123">
        <v>12</v>
      </c>
      <c r="AB74" s="123">
        <v>0</v>
      </c>
      <c r="AC74" s="123">
        <v>25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0.05545</v>
      </c>
    </row>
    <row r="75" spans="1:15" ht="12.75">
      <c r="A75" s="157"/>
      <c r="B75" s="158"/>
      <c r="C75" s="196" t="s">
        <v>167</v>
      </c>
      <c r="D75" s="197"/>
      <c r="E75" s="159">
        <v>224.2</v>
      </c>
      <c r="F75" s="160"/>
      <c r="G75" s="161"/>
      <c r="M75" s="162" t="s">
        <v>167</v>
      </c>
      <c r="O75" s="150"/>
    </row>
    <row r="76" spans="1:15" ht="12.75">
      <c r="A76" s="157"/>
      <c r="B76" s="158"/>
      <c r="C76" s="196" t="s">
        <v>168</v>
      </c>
      <c r="D76" s="197"/>
      <c r="E76" s="159">
        <v>2.9172</v>
      </c>
      <c r="F76" s="160"/>
      <c r="G76" s="161"/>
      <c r="M76" s="162" t="s">
        <v>168</v>
      </c>
      <c r="O76" s="150"/>
    </row>
    <row r="77" spans="1:15" ht="12.75">
      <c r="A77" s="157"/>
      <c r="B77" s="158"/>
      <c r="C77" s="196" t="s">
        <v>90</v>
      </c>
      <c r="D77" s="197"/>
      <c r="E77" s="159">
        <v>10.14</v>
      </c>
      <c r="F77" s="160"/>
      <c r="G77" s="161"/>
      <c r="M77" s="162" t="s">
        <v>90</v>
      </c>
      <c r="O77" s="150"/>
    </row>
    <row r="78" spans="1:15" ht="12.75">
      <c r="A78" s="157"/>
      <c r="B78" s="158"/>
      <c r="C78" s="196" t="s">
        <v>91</v>
      </c>
      <c r="D78" s="197"/>
      <c r="E78" s="159">
        <v>3.1</v>
      </c>
      <c r="F78" s="160"/>
      <c r="G78" s="161"/>
      <c r="M78" s="162" t="s">
        <v>91</v>
      </c>
      <c r="O78" s="150"/>
    </row>
    <row r="79" spans="1:104" ht="12.75">
      <c r="A79" s="151">
        <v>26</v>
      </c>
      <c r="B79" s="152" t="s">
        <v>169</v>
      </c>
      <c r="C79" s="153" t="s">
        <v>170</v>
      </c>
      <c r="D79" s="154" t="s">
        <v>72</v>
      </c>
      <c r="E79" s="155">
        <v>230.2227</v>
      </c>
      <c r="F79" s="155">
        <v>0</v>
      </c>
      <c r="G79" s="156">
        <f>E79*F79</f>
        <v>0</v>
      </c>
      <c r="O79" s="150">
        <v>2</v>
      </c>
      <c r="AA79" s="123">
        <v>12</v>
      </c>
      <c r="AB79" s="123">
        <v>1</v>
      </c>
      <c r="AC79" s="123">
        <v>26</v>
      </c>
      <c r="AZ79" s="123">
        <v>1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0.129</v>
      </c>
    </row>
    <row r="80" spans="1:15" ht="12.75">
      <c r="A80" s="157"/>
      <c r="B80" s="158"/>
      <c r="C80" s="196" t="s">
        <v>171</v>
      </c>
      <c r="D80" s="197"/>
      <c r="E80" s="159">
        <v>220.6</v>
      </c>
      <c r="F80" s="160"/>
      <c r="G80" s="161"/>
      <c r="M80" s="162" t="s">
        <v>171</v>
      </c>
      <c r="O80" s="150"/>
    </row>
    <row r="81" spans="1:15" ht="12.75">
      <c r="A81" s="157"/>
      <c r="B81" s="158"/>
      <c r="C81" s="196" t="s">
        <v>168</v>
      </c>
      <c r="D81" s="197"/>
      <c r="E81" s="159">
        <v>2.9172</v>
      </c>
      <c r="F81" s="160"/>
      <c r="G81" s="161"/>
      <c r="M81" s="162" t="s">
        <v>168</v>
      </c>
      <c r="O81" s="150"/>
    </row>
    <row r="82" spans="1:15" ht="12.75">
      <c r="A82" s="157"/>
      <c r="B82" s="158"/>
      <c r="C82" s="196" t="s">
        <v>172</v>
      </c>
      <c r="D82" s="197"/>
      <c r="E82" s="159">
        <v>6.7055</v>
      </c>
      <c r="F82" s="160"/>
      <c r="G82" s="161"/>
      <c r="M82" s="162" t="s">
        <v>172</v>
      </c>
      <c r="O82" s="150"/>
    </row>
    <row r="83" spans="1:104" ht="22.5">
      <c r="A83" s="151">
        <v>27</v>
      </c>
      <c r="B83" s="152" t="s">
        <v>173</v>
      </c>
      <c r="C83" s="153" t="s">
        <v>174</v>
      </c>
      <c r="D83" s="154" t="s">
        <v>72</v>
      </c>
      <c r="E83" s="155">
        <v>227.1172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27</v>
      </c>
      <c r="AZ83" s="123">
        <v>1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0.31815</v>
      </c>
    </row>
    <row r="84" spans="1:104" ht="22.5">
      <c r="A84" s="151">
        <v>28</v>
      </c>
      <c r="B84" s="152" t="s">
        <v>175</v>
      </c>
      <c r="C84" s="153" t="s">
        <v>176</v>
      </c>
      <c r="D84" s="154" t="s">
        <v>72</v>
      </c>
      <c r="E84" s="155">
        <v>227.1172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0</v>
      </c>
      <c r="AC84" s="123">
        <v>28</v>
      </c>
      <c r="AZ84" s="123">
        <v>1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0.10605</v>
      </c>
    </row>
    <row r="85" spans="1:57" ht="12.75">
      <c r="A85" s="163"/>
      <c r="B85" s="164" t="s">
        <v>69</v>
      </c>
      <c r="C85" s="165" t="str">
        <f>CONCATENATE(B73," ",C73)</f>
        <v>5 Komunikace</v>
      </c>
      <c r="D85" s="163"/>
      <c r="E85" s="166"/>
      <c r="F85" s="166"/>
      <c r="G85" s="167">
        <f>SUM(G73:G84)</f>
        <v>0</v>
      </c>
      <c r="O85" s="150">
        <v>4</v>
      </c>
      <c r="BA85" s="168">
        <f>SUM(BA73:BA84)</f>
        <v>0</v>
      </c>
      <c r="BB85" s="168">
        <f>SUM(BB73:BB84)</f>
        <v>0</v>
      </c>
      <c r="BC85" s="168">
        <f>SUM(BC73:BC84)</f>
        <v>0</v>
      </c>
      <c r="BD85" s="168">
        <f>SUM(BD73:BD84)</f>
        <v>0</v>
      </c>
      <c r="BE85" s="168">
        <f>SUM(BE73:BE84)</f>
        <v>0</v>
      </c>
    </row>
    <row r="86" spans="1:15" ht="12.75">
      <c r="A86" s="143" t="s">
        <v>65</v>
      </c>
      <c r="B86" s="144" t="s">
        <v>177</v>
      </c>
      <c r="C86" s="145" t="s">
        <v>178</v>
      </c>
      <c r="D86" s="146"/>
      <c r="E86" s="147"/>
      <c r="F86" s="147"/>
      <c r="G86" s="148"/>
      <c r="H86" s="149"/>
      <c r="I86" s="149"/>
      <c r="O86" s="150">
        <v>1</v>
      </c>
    </row>
    <row r="87" spans="1:104" ht="12.75">
      <c r="A87" s="151">
        <v>29</v>
      </c>
      <c r="B87" s="152" t="s">
        <v>179</v>
      </c>
      <c r="C87" s="153" t="s">
        <v>180</v>
      </c>
      <c r="D87" s="154" t="s">
        <v>72</v>
      </c>
      <c r="E87" s="155">
        <v>6.81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29</v>
      </c>
      <c r="AZ87" s="123">
        <v>1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0.0016</v>
      </c>
    </row>
    <row r="88" spans="1:15" ht="12.75">
      <c r="A88" s="157"/>
      <c r="B88" s="158"/>
      <c r="C88" s="205" t="s">
        <v>181</v>
      </c>
      <c r="D88" s="206"/>
      <c r="E88" s="206"/>
      <c r="F88" s="206"/>
      <c r="G88" s="207"/>
      <c r="O88" s="150">
        <v>3</v>
      </c>
    </row>
    <row r="89" spans="1:15" ht="12.75">
      <c r="A89" s="157"/>
      <c r="B89" s="158"/>
      <c r="C89" s="196" t="s">
        <v>182</v>
      </c>
      <c r="D89" s="197"/>
      <c r="E89" s="159">
        <v>6.81</v>
      </c>
      <c r="F89" s="160"/>
      <c r="G89" s="161"/>
      <c r="M89" s="162" t="s">
        <v>182</v>
      </c>
      <c r="O89" s="150"/>
    </row>
    <row r="90" spans="1:104" ht="12.75">
      <c r="A90" s="151">
        <v>30</v>
      </c>
      <c r="B90" s="152" t="s">
        <v>183</v>
      </c>
      <c r="C90" s="153" t="s">
        <v>184</v>
      </c>
      <c r="D90" s="154" t="s">
        <v>72</v>
      </c>
      <c r="E90" s="155">
        <v>6.81</v>
      </c>
      <c r="F90" s="155">
        <v>0</v>
      </c>
      <c r="G90" s="156">
        <f>E90*F90</f>
        <v>0</v>
      </c>
      <c r="O90" s="150">
        <v>2</v>
      </c>
      <c r="AA90" s="123">
        <v>12</v>
      </c>
      <c r="AB90" s="123">
        <v>0</v>
      </c>
      <c r="AC90" s="123">
        <v>30</v>
      </c>
      <c r="AZ90" s="123">
        <v>1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0.0333</v>
      </c>
    </row>
    <row r="91" spans="1:15" ht="12.75">
      <c r="A91" s="157"/>
      <c r="B91" s="158"/>
      <c r="C91" s="205" t="s">
        <v>185</v>
      </c>
      <c r="D91" s="206"/>
      <c r="E91" s="206"/>
      <c r="F91" s="206"/>
      <c r="G91" s="207"/>
      <c r="O91" s="150">
        <v>3</v>
      </c>
    </row>
    <row r="92" spans="1:57" ht="12.75">
      <c r="A92" s="163"/>
      <c r="B92" s="164" t="s">
        <v>69</v>
      </c>
      <c r="C92" s="165" t="str">
        <f>CONCATENATE(B86," ",C86)</f>
        <v>60 Úpravy povrchů</v>
      </c>
      <c r="D92" s="163"/>
      <c r="E92" s="166"/>
      <c r="F92" s="166"/>
      <c r="G92" s="167">
        <f>SUM(G86:G91)</f>
        <v>0</v>
      </c>
      <c r="O92" s="150">
        <v>4</v>
      </c>
      <c r="BA92" s="168">
        <f>SUM(BA86:BA91)</f>
        <v>0</v>
      </c>
      <c r="BB92" s="168">
        <f>SUM(BB86:BB91)</f>
        <v>0</v>
      </c>
      <c r="BC92" s="168">
        <f>SUM(BC86:BC91)</f>
        <v>0</v>
      </c>
      <c r="BD92" s="168">
        <f>SUM(BD86:BD91)</f>
        <v>0</v>
      </c>
      <c r="BE92" s="168">
        <f>SUM(BE86:BE91)</f>
        <v>0</v>
      </c>
    </row>
    <row r="93" spans="1:15" ht="12.75">
      <c r="A93" s="143" t="s">
        <v>65</v>
      </c>
      <c r="B93" s="144" t="s">
        <v>186</v>
      </c>
      <c r="C93" s="145" t="s">
        <v>187</v>
      </c>
      <c r="D93" s="146"/>
      <c r="E93" s="147"/>
      <c r="F93" s="147"/>
      <c r="G93" s="148"/>
      <c r="H93" s="149"/>
      <c r="I93" s="149"/>
      <c r="O93" s="150">
        <v>1</v>
      </c>
    </row>
    <row r="94" spans="1:104" ht="12.75">
      <c r="A94" s="151">
        <v>31</v>
      </c>
      <c r="B94" s="152" t="s">
        <v>188</v>
      </c>
      <c r="C94" s="153" t="s">
        <v>189</v>
      </c>
      <c r="D94" s="154" t="s">
        <v>85</v>
      </c>
      <c r="E94" s="155">
        <v>60.9</v>
      </c>
      <c r="F94" s="155">
        <v>0</v>
      </c>
      <c r="G94" s="156">
        <f>E94*F94</f>
        <v>0</v>
      </c>
      <c r="O94" s="150">
        <v>2</v>
      </c>
      <c r="AA94" s="123">
        <v>12</v>
      </c>
      <c r="AB94" s="123">
        <v>0</v>
      </c>
      <c r="AC94" s="123">
        <v>31</v>
      </c>
      <c r="AZ94" s="123">
        <v>1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0.14424</v>
      </c>
    </row>
    <row r="95" spans="1:15" ht="12.75">
      <c r="A95" s="157"/>
      <c r="B95" s="158"/>
      <c r="C95" s="196" t="s">
        <v>190</v>
      </c>
      <c r="D95" s="197"/>
      <c r="E95" s="159">
        <v>60.9</v>
      </c>
      <c r="F95" s="160"/>
      <c r="G95" s="161"/>
      <c r="M95" s="162" t="s">
        <v>190</v>
      </c>
      <c r="O95" s="150"/>
    </row>
    <row r="96" spans="1:104" ht="12.75">
      <c r="A96" s="151">
        <v>32</v>
      </c>
      <c r="B96" s="152" t="s">
        <v>191</v>
      </c>
      <c r="C96" s="153" t="s">
        <v>192</v>
      </c>
      <c r="D96" s="154" t="s">
        <v>75</v>
      </c>
      <c r="E96" s="155">
        <v>1.864</v>
      </c>
      <c r="F96" s="155">
        <v>0</v>
      </c>
      <c r="G96" s="156">
        <f>E96*F96</f>
        <v>0</v>
      </c>
      <c r="O96" s="150">
        <v>2</v>
      </c>
      <c r="AA96" s="123">
        <v>12</v>
      </c>
      <c r="AB96" s="123">
        <v>0</v>
      </c>
      <c r="AC96" s="123">
        <v>32</v>
      </c>
      <c r="AZ96" s="123">
        <v>1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2.525</v>
      </c>
    </row>
    <row r="97" spans="1:15" ht="12.75">
      <c r="A97" s="157"/>
      <c r="B97" s="158"/>
      <c r="C97" s="196" t="s">
        <v>193</v>
      </c>
      <c r="D97" s="197"/>
      <c r="E97" s="159">
        <v>1.5225</v>
      </c>
      <c r="F97" s="160"/>
      <c r="G97" s="161"/>
      <c r="M97" s="162" t="s">
        <v>193</v>
      </c>
      <c r="O97" s="150"/>
    </row>
    <row r="98" spans="1:15" ht="12.75">
      <c r="A98" s="157"/>
      <c r="B98" s="158"/>
      <c r="C98" s="196" t="s">
        <v>194</v>
      </c>
      <c r="D98" s="197"/>
      <c r="E98" s="159">
        <v>0.3415</v>
      </c>
      <c r="F98" s="160"/>
      <c r="G98" s="161"/>
      <c r="M98" s="162" t="s">
        <v>194</v>
      </c>
      <c r="O98" s="150"/>
    </row>
    <row r="99" spans="1:104" ht="12.75">
      <c r="A99" s="151">
        <v>33</v>
      </c>
      <c r="B99" s="152" t="s">
        <v>195</v>
      </c>
      <c r="C99" s="153" t="s">
        <v>196</v>
      </c>
      <c r="D99" s="154" t="s">
        <v>131</v>
      </c>
      <c r="E99" s="155">
        <v>63</v>
      </c>
      <c r="F99" s="155">
        <v>0</v>
      </c>
      <c r="G99" s="156">
        <f>E99*F99</f>
        <v>0</v>
      </c>
      <c r="O99" s="150">
        <v>2</v>
      </c>
      <c r="AA99" s="123">
        <v>12</v>
      </c>
      <c r="AB99" s="123">
        <v>1</v>
      </c>
      <c r="AC99" s="123">
        <v>33</v>
      </c>
      <c r="AZ99" s="123">
        <v>1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0.048</v>
      </c>
    </row>
    <row r="100" spans="1:15" ht="12.75">
      <c r="A100" s="157"/>
      <c r="B100" s="158"/>
      <c r="C100" s="196" t="s">
        <v>197</v>
      </c>
      <c r="D100" s="197"/>
      <c r="E100" s="159">
        <v>63</v>
      </c>
      <c r="F100" s="160"/>
      <c r="G100" s="161"/>
      <c r="M100" s="162" t="s">
        <v>197</v>
      </c>
      <c r="O100" s="150"/>
    </row>
    <row r="101" spans="1:57" ht="12.75">
      <c r="A101" s="163"/>
      <c r="B101" s="164" t="s">
        <v>69</v>
      </c>
      <c r="C101" s="165" t="str">
        <f>CONCATENATE(B93," ",C93)</f>
        <v>91 Doplňující práce na komunikaci</v>
      </c>
      <c r="D101" s="163"/>
      <c r="E101" s="166"/>
      <c r="F101" s="166"/>
      <c r="G101" s="167">
        <f>SUM(G93:G100)</f>
        <v>0</v>
      </c>
      <c r="O101" s="150">
        <v>4</v>
      </c>
      <c r="BA101" s="168">
        <f>SUM(BA93:BA100)</f>
        <v>0</v>
      </c>
      <c r="BB101" s="168">
        <f>SUM(BB93:BB100)</f>
        <v>0</v>
      </c>
      <c r="BC101" s="168">
        <f>SUM(BC93:BC100)</f>
        <v>0</v>
      </c>
      <c r="BD101" s="168">
        <f>SUM(BD93:BD100)</f>
        <v>0</v>
      </c>
      <c r="BE101" s="168">
        <f>SUM(BE93:BE100)</f>
        <v>0</v>
      </c>
    </row>
    <row r="102" spans="1:15" ht="12.75">
      <c r="A102" s="143" t="s">
        <v>65</v>
      </c>
      <c r="B102" s="144" t="s">
        <v>198</v>
      </c>
      <c r="C102" s="145" t="s">
        <v>199</v>
      </c>
      <c r="D102" s="146"/>
      <c r="E102" s="147"/>
      <c r="F102" s="147"/>
      <c r="G102" s="148"/>
      <c r="H102" s="149"/>
      <c r="I102" s="149"/>
      <c r="O102" s="150">
        <v>1</v>
      </c>
    </row>
    <row r="103" spans="1:104" ht="12.75">
      <c r="A103" s="151">
        <v>34</v>
      </c>
      <c r="B103" s="152" t="s">
        <v>200</v>
      </c>
      <c r="C103" s="153" t="s">
        <v>201</v>
      </c>
      <c r="D103" s="154" t="s">
        <v>75</v>
      </c>
      <c r="E103" s="155">
        <v>3.96</v>
      </c>
      <c r="F103" s="155">
        <v>0</v>
      </c>
      <c r="G103" s="156">
        <f>E103*F103</f>
        <v>0</v>
      </c>
      <c r="O103" s="150">
        <v>2</v>
      </c>
      <c r="AA103" s="123">
        <v>12</v>
      </c>
      <c r="AB103" s="123">
        <v>0</v>
      </c>
      <c r="AC103" s="123">
        <v>34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</v>
      </c>
    </row>
    <row r="104" spans="1:15" ht="12.75">
      <c r="A104" s="157"/>
      <c r="B104" s="158"/>
      <c r="C104" s="196" t="s">
        <v>202</v>
      </c>
      <c r="D104" s="197"/>
      <c r="E104" s="159">
        <v>3.96</v>
      </c>
      <c r="F104" s="160"/>
      <c r="G104" s="161"/>
      <c r="M104" s="162" t="s">
        <v>202</v>
      </c>
      <c r="O104" s="150"/>
    </row>
    <row r="105" spans="1:104" ht="12.75">
      <c r="A105" s="151">
        <v>35</v>
      </c>
      <c r="B105" s="152" t="s">
        <v>203</v>
      </c>
      <c r="C105" s="153" t="s">
        <v>204</v>
      </c>
      <c r="D105" s="154" t="s">
        <v>75</v>
      </c>
      <c r="E105" s="155">
        <v>2.8706</v>
      </c>
      <c r="F105" s="155">
        <v>0</v>
      </c>
      <c r="G105" s="156">
        <f>E105*F105</f>
        <v>0</v>
      </c>
      <c r="O105" s="150">
        <v>2</v>
      </c>
      <c r="AA105" s="123">
        <v>12</v>
      </c>
      <c r="AB105" s="123">
        <v>0</v>
      </c>
      <c r="AC105" s="123">
        <v>35</v>
      </c>
      <c r="AZ105" s="123">
        <v>1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0.00147</v>
      </c>
    </row>
    <row r="106" spans="1:15" ht="12.75">
      <c r="A106" s="157"/>
      <c r="B106" s="158"/>
      <c r="C106" s="196" t="s">
        <v>205</v>
      </c>
      <c r="D106" s="197"/>
      <c r="E106" s="159">
        <v>1.7856</v>
      </c>
      <c r="F106" s="160"/>
      <c r="G106" s="161"/>
      <c r="M106" s="162" t="s">
        <v>205</v>
      </c>
      <c r="O106" s="150"/>
    </row>
    <row r="107" spans="1:15" ht="12.75">
      <c r="A107" s="157"/>
      <c r="B107" s="158"/>
      <c r="C107" s="196" t="s">
        <v>206</v>
      </c>
      <c r="D107" s="197"/>
      <c r="E107" s="159">
        <v>1.085</v>
      </c>
      <c r="F107" s="160"/>
      <c r="G107" s="161"/>
      <c r="M107" s="162" t="s">
        <v>206</v>
      </c>
      <c r="O107" s="150"/>
    </row>
    <row r="108" spans="1:104" ht="12.75">
      <c r="A108" s="151">
        <v>36</v>
      </c>
      <c r="B108" s="152" t="s">
        <v>207</v>
      </c>
      <c r="C108" s="153" t="s">
        <v>208</v>
      </c>
      <c r="D108" s="154" t="s">
        <v>75</v>
      </c>
      <c r="E108" s="155">
        <v>0.51</v>
      </c>
      <c r="F108" s="155">
        <v>0</v>
      </c>
      <c r="G108" s="156">
        <f>E108*F108</f>
        <v>0</v>
      </c>
      <c r="O108" s="150">
        <v>2</v>
      </c>
      <c r="AA108" s="123">
        <v>12</v>
      </c>
      <c r="AB108" s="123">
        <v>0</v>
      </c>
      <c r="AC108" s="123">
        <v>36</v>
      </c>
      <c r="AZ108" s="123">
        <v>1</v>
      </c>
      <c r="BA108" s="123">
        <f>IF(AZ108=1,G108,0)</f>
        <v>0</v>
      </c>
      <c r="BB108" s="123">
        <f>IF(AZ108=2,G108,0)</f>
        <v>0</v>
      </c>
      <c r="BC108" s="123">
        <f>IF(AZ108=3,G108,0)</f>
        <v>0</v>
      </c>
      <c r="BD108" s="123">
        <f>IF(AZ108=4,G108,0)</f>
        <v>0</v>
      </c>
      <c r="BE108" s="123">
        <f>IF(AZ108=5,G108,0)</f>
        <v>0</v>
      </c>
      <c r="CZ108" s="123">
        <v>0</v>
      </c>
    </row>
    <row r="109" spans="1:15" ht="12.75">
      <c r="A109" s="157"/>
      <c r="B109" s="158"/>
      <c r="C109" s="196" t="s">
        <v>209</v>
      </c>
      <c r="D109" s="197"/>
      <c r="E109" s="159">
        <v>0.51</v>
      </c>
      <c r="F109" s="160"/>
      <c r="G109" s="161"/>
      <c r="M109" s="162" t="s">
        <v>209</v>
      </c>
      <c r="O109" s="150"/>
    </row>
    <row r="110" spans="1:104" ht="12.75">
      <c r="A110" s="151">
        <v>37</v>
      </c>
      <c r="B110" s="152" t="s">
        <v>210</v>
      </c>
      <c r="C110" s="153" t="s">
        <v>211</v>
      </c>
      <c r="D110" s="154" t="s">
        <v>131</v>
      </c>
      <c r="E110" s="155">
        <v>1</v>
      </c>
      <c r="F110" s="155">
        <v>0</v>
      </c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37</v>
      </c>
      <c r="AZ110" s="123">
        <v>1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</v>
      </c>
    </row>
    <row r="111" spans="1:57" ht="12.75">
      <c r="A111" s="163"/>
      <c r="B111" s="164" t="s">
        <v>69</v>
      </c>
      <c r="C111" s="165" t="str">
        <f>CONCATENATE(B102," ",C102)</f>
        <v>96 Bourání konstrukcí</v>
      </c>
      <c r="D111" s="163"/>
      <c r="E111" s="166"/>
      <c r="F111" s="166"/>
      <c r="G111" s="167">
        <f>SUM(G102:G110)</f>
        <v>0</v>
      </c>
      <c r="O111" s="150">
        <v>4</v>
      </c>
      <c r="BA111" s="168">
        <f>SUM(BA102:BA110)</f>
        <v>0</v>
      </c>
      <c r="BB111" s="168">
        <f>SUM(BB102:BB110)</f>
        <v>0</v>
      </c>
      <c r="BC111" s="168">
        <f>SUM(BC102:BC110)</f>
        <v>0</v>
      </c>
      <c r="BD111" s="168">
        <f>SUM(BD102:BD110)</f>
        <v>0</v>
      </c>
      <c r="BE111" s="168">
        <f>SUM(BE102:BE110)</f>
        <v>0</v>
      </c>
    </row>
    <row r="112" spans="1:15" ht="12.75">
      <c r="A112" s="143" t="s">
        <v>65</v>
      </c>
      <c r="B112" s="144" t="s">
        <v>212</v>
      </c>
      <c r="C112" s="145" t="s">
        <v>213</v>
      </c>
      <c r="D112" s="146"/>
      <c r="E112" s="147"/>
      <c r="F112" s="147"/>
      <c r="G112" s="148"/>
      <c r="H112" s="149"/>
      <c r="I112" s="149"/>
      <c r="O112" s="150">
        <v>1</v>
      </c>
    </row>
    <row r="113" spans="1:104" ht="12.75">
      <c r="A113" s="151">
        <v>38</v>
      </c>
      <c r="B113" s="152" t="s">
        <v>214</v>
      </c>
      <c r="C113" s="153" t="s">
        <v>215</v>
      </c>
      <c r="D113" s="154" t="s">
        <v>121</v>
      </c>
      <c r="E113" s="155">
        <v>253.6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38</v>
      </c>
      <c r="AZ113" s="123">
        <v>1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104" ht="12.75">
      <c r="A114" s="151">
        <v>39</v>
      </c>
      <c r="B114" s="152" t="s">
        <v>216</v>
      </c>
      <c r="C114" s="153" t="s">
        <v>217</v>
      </c>
      <c r="D114" s="154" t="s">
        <v>121</v>
      </c>
      <c r="E114" s="155">
        <v>253.6</v>
      </c>
      <c r="F114" s="155">
        <v>0</v>
      </c>
      <c r="G114" s="156">
        <f>E114*F114</f>
        <v>0</v>
      </c>
      <c r="O114" s="150">
        <v>2</v>
      </c>
      <c r="AA114" s="123">
        <v>12</v>
      </c>
      <c r="AB114" s="123">
        <v>0</v>
      </c>
      <c r="AC114" s="123">
        <v>39</v>
      </c>
      <c r="AZ114" s="123">
        <v>1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</v>
      </c>
    </row>
    <row r="115" spans="1:104" ht="12.75">
      <c r="A115" s="151">
        <v>40</v>
      </c>
      <c r="B115" s="152" t="s">
        <v>218</v>
      </c>
      <c r="C115" s="153" t="s">
        <v>219</v>
      </c>
      <c r="D115" s="154" t="s">
        <v>121</v>
      </c>
      <c r="E115" s="155">
        <v>5072</v>
      </c>
      <c r="F115" s="155">
        <v>0</v>
      </c>
      <c r="G115" s="156">
        <f>E115*F115</f>
        <v>0</v>
      </c>
      <c r="O115" s="150">
        <v>2</v>
      </c>
      <c r="AA115" s="123">
        <v>12</v>
      </c>
      <c r="AB115" s="123">
        <v>0</v>
      </c>
      <c r="AC115" s="123">
        <v>40</v>
      </c>
      <c r="AZ115" s="123">
        <v>1</v>
      </c>
      <c r="BA115" s="123">
        <f>IF(AZ115=1,G115,0)</f>
        <v>0</v>
      </c>
      <c r="BB115" s="123">
        <f>IF(AZ115=2,G115,0)</f>
        <v>0</v>
      </c>
      <c r="BC115" s="123">
        <f>IF(AZ115=3,G115,0)</f>
        <v>0</v>
      </c>
      <c r="BD115" s="123">
        <f>IF(AZ115=4,G115,0)</f>
        <v>0</v>
      </c>
      <c r="BE115" s="123">
        <f>IF(AZ115=5,G115,0)</f>
        <v>0</v>
      </c>
      <c r="CZ115" s="123">
        <v>0</v>
      </c>
    </row>
    <row r="116" spans="1:104" ht="12.75">
      <c r="A116" s="151">
        <v>41</v>
      </c>
      <c r="B116" s="152" t="s">
        <v>220</v>
      </c>
      <c r="C116" s="153" t="s">
        <v>221</v>
      </c>
      <c r="D116" s="154" t="s">
        <v>121</v>
      </c>
      <c r="E116" s="155">
        <v>151.2</v>
      </c>
      <c r="F116" s="155">
        <v>0</v>
      </c>
      <c r="G116" s="156">
        <f>E116*F116</f>
        <v>0</v>
      </c>
      <c r="O116" s="150">
        <v>2</v>
      </c>
      <c r="AA116" s="123">
        <v>12</v>
      </c>
      <c r="AB116" s="123">
        <v>0</v>
      </c>
      <c r="AC116" s="123">
        <v>41</v>
      </c>
      <c r="AZ116" s="123">
        <v>1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104" ht="12.75">
      <c r="A117" s="151">
        <v>42</v>
      </c>
      <c r="B117" s="152" t="s">
        <v>222</v>
      </c>
      <c r="C117" s="153" t="s">
        <v>223</v>
      </c>
      <c r="D117" s="154" t="s">
        <v>121</v>
      </c>
      <c r="E117" s="155">
        <v>102.4</v>
      </c>
      <c r="F117" s="155">
        <v>0</v>
      </c>
      <c r="G117" s="156">
        <f>E117*F117</f>
        <v>0</v>
      </c>
      <c r="O117" s="150">
        <v>2</v>
      </c>
      <c r="AA117" s="123">
        <v>12</v>
      </c>
      <c r="AB117" s="123">
        <v>0</v>
      </c>
      <c r="AC117" s="123">
        <v>42</v>
      </c>
      <c r="AZ117" s="123">
        <v>1</v>
      </c>
      <c r="BA117" s="123">
        <f>IF(AZ117=1,G117,0)</f>
        <v>0</v>
      </c>
      <c r="BB117" s="123">
        <f>IF(AZ117=2,G117,0)</f>
        <v>0</v>
      </c>
      <c r="BC117" s="123">
        <f>IF(AZ117=3,G117,0)</f>
        <v>0</v>
      </c>
      <c r="BD117" s="123">
        <f>IF(AZ117=4,G117,0)</f>
        <v>0</v>
      </c>
      <c r="BE117" s="123">
        <f>IF(AZ117=5,G117,0)</f>
        <v>0</v>
      </c>
      <c r="CZ117" s="123">
        <v>0</v>
      </c>
    </row>
    <row r="118" spans="1:57" ht="12.75">
      <c r="A118" s="163"/>
      <c r="B118" s="164" t="s">
        <v>69</v>
      </c>
      <c r="C118" s="165" t="str">
        <f>CONCATENATE(B112," ",C112)</f>
        <v>97 Přesuny suti</v>
      </c>
      <c r="D118" s="163"/>
      <c r="E118" s="166"/>
      <c r="F118" s="166"/>
      <c r="G118" s="167">
        <f>SUM(G112:G117)</f>
        <v>0</v>
      </c>
      <c r="O118" s="150">
        <v>4</v>
      </c>
      <c r="BA118" s="168">
        <f>SUM(BA112:BA117)</f>
        <v>0</v>
      </c>
      <c r="BB118" s="168">
        <f>SUM(BB112:BB117)</f>
        <v>0</v>
      </c>
      <c r="BC118" s="168">
        <f>SUM(BC112:BC117)</f>
        <v>0</v>
      </c>
      <c r="BD118" s="168">
        <f>SUM(BD112:BD117)</f>
        <v>0</v>
      </c>
      <c r="BE118" s="168">
        <f>SUM(BE112:BE117)</f>
        <v>0</v>
      </c>
    </row>
    <row r="119" spans="1:15" ht="12.75">
      <c r="A119" s="143" t="s">
        <v>65</v>
      </c>
      <c r="B119" s="144" t="s">
        <v>224</v>
      </c>
      <c r="C119" s="145" t="s">
        <v>225</v>
      </c>
      <c r="D119" s="146"/>
      <c r="E119" s="147"/>
      <c r="F119" s="147"/>
      <c r="G119" s="148"/>
      <c r="H119" s="149"/>
      <c r="I119" s="149"/>
      <c r="O119" s="150">
        <v>1</v>
      </c>
    </row>
    <row r="120" spans="1:104" ht="12.75">
      <c r="A120" s="151">
        <v>43</v>
      </c>
      <c r="B120" s="152" t="s">
        <v>226</v>
      </c>
      <c r="C120" s="153" t="s">
        <v>227</v>
      </c>
      <c r="D120" s="154" t="s">
        <v>121</v>
      </c>
      <c r="E120" s="155">
        <v>193</v>
      </c>
      <c r="F120" s="155">
        <v>0</v>
      </c>
      <c r="G120" s="156">
        <f>E120*F120</f>
        <v>0</v>
      </c>
      <c r="O120" s="150">
        <v>2</v>
      </c>
      <c r="AA120" s="123">
        <v>12</v>
      </c>
      <c r="AB120" s="123">
        <v>0</v>
      </c>
      <c r="AC120" s="123">
        <v>43</v>
      </c>
      <c r="AZ120" s="123">
        <v>1</v>
      </c>
      <c r="BA120" s="123">
        <f>IF(AZ120=1,G120,0)</f>
        <v>0</v>
      </c>
      <c r="BB120" s="123">
        <f>IF(AZ120=2,G120,0)</f>
        <v>0</v>
      </c>
      <c r="BC120" s="123">
        <f>IF(AZ120=3,G120,0)</f>
        <v>0</v>
      </c>
      <c r="BD120" s="123">
        <f>IF(AZ120=4,G120,0)</f>
        <v>0</v>
      </c>
      <c r="BE120" s="123">
        <f>IF(AZ120=5,G120,0)</f>
        <v>0</v>
      </c>
      <c r="CZ120" s="123">
        <v>0</v>
      </c>
    </row>
    <row r="121" spans="1:57" ht="12.75">
      <c r="A121" s="163"/>
      <c r="B121" s="164" t="s">
        <v>69</v>
      </c>
      <c r="C121" s="165" t="str">
        <f>CONCATENATE(B119," ",C119)</f>
        <v>99 Staveništní přesun hmot</v>
      </c>
      <c r="D121" s="163"/>
      <c r="E121" s="166"/>
      <c r="F121" s="166"/>
      <c r="G121" s="167">
        <f>SUM(G119:G120)</f>
        <v>0</v>
      </c>
      <c r="O121" s="150">
        <v>4</v>
      </c>
      <c r="BA121" s="168">
        <f>SUM(BA119:BA120)</f>
        <v>0</v>
      </c>
      <c r="BB121" s="168">
        <f>SUM(BB119:BB120)</f>
        <v>0</v>
      </c>
      <c r="BC121" s="168">
        <f>SUM(BC119:BC120)</f>
        <v>0</v>
      </c>
      <c r="BD121" s="168">
        <f>SUM(BD119:BD120)</f>
        <v>0</v>
      </c>
      <c r="BE121" s="168">
        <f>SUM(BE119:BE120)</f>
        <v>0</v>
      </c>
    </row>
    <row r="122" spans="1:7" ht="12.75">
      <c r="A122" s="124"/>
      <c r="B122" s="124"/>
      <c r="C122" s="124"/>
      <c r="D122" s="124"/>
      <c r="E122" s="124"/>
      <c r="F122" s="124"/>
      <c r="G122" s="124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169"/>
      <c r="B146" s="169"/>
      <c r="C146" s="169"/>
      <c r="D146" s="169"/>
      <c r="E146" s="169"/>
      <c r="F146" s="169"/>
      <c r="G146" s="169"/>
    </row>
    <row r="147" spans="1:7" ht="12.75">
      <c r="A147" s="169"/>
      <c r="B147" s="169"/>
      <c r="C147" s="169"/>
      <c r="D147" s="169"/>
      <c r="E147" s="169"/>
      <c r="F147" s="169"/>
      <c r="G147" s="169"/>
    </row>
    <row r="148" spans="1:7" ht="12.75">
      <c r="A148" s="169"/>
      <c r="B148" s="169"/>
      <c r="C148" s="169"/>
      <c r="D148" s="169"/>
      <c r="E148" s="169"/>
      <c r="F148" s="169"/>
      <c r="G148" s="169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spans="1:2" ht="12.75">
      <c r="A180" s="170"/>
      <c r="B180" s="170"/>
    </row>
    <row r="181" spans="1:7" ht="12.75">
      <c r="A181" s="169"/>
      <c r="B181" s="169"/>
      <c r="C181" s="172"/>
      <c r="D181" s="172"/>
      <c r="E181" s="173"/>
      <c r="F181" s="172"/>
      <c r="G181" s="174"/>
    </row>
    <row r="182" spans="1:7" ht="12.75">
      <c r="A182" s="175"/>
      <c r="B182" s="175"/>
      <c r="C182" s="169"/>
      <c r="D182" s="169"/>
      <c r="E182" s="176"/>
      <c r="F182" s="169"/>
      <c r="G182" s="169"/>
    </row>
    <row r="183" spans="1:7" ht="12.75">
      <c r="A183" s="169"/>
      <c r="B183" s="169"/>
      <c r="C183" s="169"/>
      <c r="D183" s="169"/>
      <c r="E183" s="176"/>
      <c r="F183" s="169"/>
      <c r="G183" s="169"/>
    </row>
    <row r="184" spans="1:7" ht="12.75">
      <c r="A184" s="169"/>
      <c r="B184" s="169"/>
      <c r="C184" s="169"/>
      <c r="D184" s="169"/>
      <c r="E184" s="176"/>
      <c r="F184" s="169"/>
      <c r="G184" s="169"/>
    </row>
    <row r="185" spans="1:7" ht="12.75">
      <c r="A185" s="169"/>
      <c r="B185" s="169"/>
      <c r="C185" s="169"/>
      <c r="D185" s="169"/>
      <c r="E185" s="176"/>
      <c r="F185" s="169"/>
      <c r="G185" s="169"/>
    </row>
    <row r="186" spans="1:7" ht="12.75">
      <c r="A186" s="169"/>
      <c r="B186" s="169"/>
      <c r="C186" s="169"/>
      <c r="D186" s="169"/>
      <c r="E186" s="176"/>
      <c r="F186" s="169"/>
      <c r="G186" s="169"/>
    </row>
    <row r="187" spans="1:7" ht="12.75">
      <c r="A187" s="169"/>
      <c r="B187" s="169"/>
      <c r="C187" s="169"/>
      <c r="D187" s="169"/>
      <c r="E187" s="176"/>
      <c r="F187" s="169"/>
      <c r="G187" s="169"/>
    </row>
    <row r="188" spans="1:7" ht="12.75">
      <c r="A188" s="169"/>
      <c r="B188" s="169"/>
      <c r="C188" s="169"/>
      <c r="D188" s="169"/>
      <c r="E188" s="176"/>
      <c r="F188" s="169"/>
      <c r="G188" s="169"/>
    </row>
    <row r="189" spans="1:7" ht="12.75">
      <c r="A189" s="169"/>
      <c r="B189" s="169"/>
      <c r="C189" s="169"/>
      <c r="D189" s="169"/>
      <c r="E189" s="176"/>
      <c r="F189" s="169"/>
      <c r="G189" s="169"/>
    </row>
    <row r="190" spans="1:7" ht="12.75">
      <c r="A190" s="169"/>
      <c r="B190" s="169"/>
      <c r="C190" s="169"/>
      <c r="D190" s="169"/>
      <c r="E190" s="176"/>
      <c r="F190" s="169"/>
      <c r="G190" s="169"/>
    </row>
    <row r="191" spans="1:7" ht="12.75">
      <c r="A191" s="169"/>
      <c r="B191" s="169"/>
      <c r="C191" s="169"/>
      <c r="D191" s="169"/>
      <c r="E191" s="176"/>
      <c r="F191" s="169"/>
      <c r="G191" s="169"/>
    </row>
    <row r="192" spans="1:7" ht="12.75">
      <c r="A192" s="169"/>
      <c r="B192" s="169"/>
      <c r="C192" s="169"/>
      <c r="D192" s="169"/>
      <c r="E192" s="176"/>
      <c r="F192" s="169"/>
      <c r="G192" s="169"/>
    </row>
    <row r="193" spans="1:7" ht="12.75">
      <c r="A193" s="169"/>
      <c r="B193" s="169"/>
      <c r="C193" s="169"/>
      <c r="D193" s="169"/>
      <c r="E193" s="176"/>
      <c r="F193" s="169"/>
      <c r="G193" s="169"/>
    </row>
    <row r="194" spans="1:7" ht="12.75">
      <c r="A194" s="169"/>
      <c r="B194" s="169"/>
      <c r="C194" s="169"/>
      <c r="D194" s="169"/>
      <c r="E194" s="176"/>
      <c r="F194" s="169"/>
      <c r="G194" s="169"/>
    </row>
  </sheetData>
  <sheetProtection/>
  <mergeCells count="56">
    <mergeCell ref="C95:D95"/>
    <mergeCell ref="C97:D97"/>
    <mergeCell ref="C98:D98"/>
    <mergeCell ref="C100:D100"/>
    <mergeCell ref="C104:D104"/>
    <mergeCell ref="C106:D106"/>
    <mergeCell ref="C107:D107"/>
    <mergeCell ref="C109:D109"/>
    <mergeCell ref="C91:G91"/>
    <mergeCell ref="C75:D75"/>
    <mergeCell ref="C76:D76"/>
    <mergeCell ref="C77:D77"/>
    <mergeCell ref="C78:D78"/>
    <mergeCell ref="C80:D80"/>
    <mergeCell ref="C81:D81"/>
    <mergeCell ref="C82:D82"/>
    <mergeCell ref="C66:D66"/>
    <mergeCell ref="C68:D68"/>
    <mergeCell ref="C88:G88"/>
    <mergeCell ref="C89:D89"/>
    <mergeCell ref="C69:D69"/>
    <mergeCell ref="C71:D71"/>
    <mergeCell ref="C48:D48"/>
    <mergeCell ref="C50:D50"/>
    <mergeCell ref="C52:D52"/>
    <mergeCell ref="C54:G54"/>
    <mergeCell ref="C58:D58"/>
    <mergeCell ref="C59:D59"/>
    <mergeCell ref="C62:D62"/>
    <mergeCell ref="C64:D64"/>
    <mergeCell ref="C38:D38"/>
    <mergeCell ref="C40:D40"/>
    <mergeCell ref="C41:D41"/>
    <mergeCell ref="C43:D43"/>
    <mergeCell ref="C21:D21"/>
    <mergeCell ref="C24:G24"/>
    <mergeCell ref="C44:D44"/>
    <mergeCell ref="C25:D25"/>
    <mergeCell ref="C26:D26"/>
    <mergeCell ref="C28:G28"/>
    <mergeCell ref="C29:D29"/>
    <mergeCell ref="C30:D30"/>
    <mergeCell ref="C34:D34"/>
    <mergeCell ref="C35:D35"/>
    <mergeCell ref="C15:D15"/>
    <mergeCell ref="C17:D17"/>
    <mergeCell ref="C19:D19"/>
    <mergeCell ref="C20:D20"/>
    <mergeCell ref="C12:D12"/>
    <mergeCell ref="C13:D13"/>
    <mergeCell ref="A1:G1"/>
    <mergeCell ref="A3:B3"/>
    <mergeCell ref="A4:B4"/>
    <mergeCell ref="E4:G4"/>
    <mergeCell ref="C10:D10"/>
    <mergeCell ref="C11:D1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Byrtus</dc:creator>
  <cp:keywords/>
  <dc:description/>
  <cp:lastModifiedBy>Informatik</cp:lastModifiedBy>
  <cp:lastPrinted>2015-04-15T08:04:09Z</cp:lastPrinted>
  <dcterms:created xsi:type="dcterms:W3CDTF">2015-04-14T18:41:18Z</dcterms:created>
  <dcterms:modified xsi:type="dcterms:W3CDTF">2015-04-30T05:39:33Z</dcterms:modified>
  <cp:category/>
  <cp:version/>
  <cp:contentType/>
  <cp:contentStatus/>
</cp:coreProperties>
</file>