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781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list'!$F$5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'Položky'!$A$1:$G$84</definedName>
    <definedName name="_xlnm.Print_Area" localSheetId="1">'Rekapitulace'!$A$1:$I$28</definedName>
    <definedName name="PocetMJ">'Krycí list'!$G$8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<sst xmlns="http://schemas.openxmlformats.org/spreadsheetml/2006/main" count="323" uniqueCount="213">
  <si>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</si>
  <si>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</si>
  <si>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</si>
  <si>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</si>
  <si>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</si>
  <si>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</si>
  <si>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</si>
  <si>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</si>
  <si>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</si>
  <si>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</si>
  <si>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</si>
  <si>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</si>
  <si>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</si>
  <si>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</si>
  <si>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</si>
  <si>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</si>
  <si>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</si>
  <si>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</si>
  <si>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</si>
  <si>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</si>
  <si>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</si>
  <si>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</si>
  <si>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</si>
  <si>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</si>
  <si>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</si>
  <si>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</si>
  <si>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</si>
  <si>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</si>
  <si>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</si>
  <si>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</si>
  <si>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</si>
  <si>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</si>
  <si>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</si>
  <si>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</si>
  <si>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</si>
  <si>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</si>
  <si>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</si>
  <si>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</si>
  <si>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</si>
  <si>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</si>
  <si>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</si>
  <si>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</si>
  <si>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</si>
  <si>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</si>
  <si>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</si>
  <si>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</si>
  <si>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</si>
  <si>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</si>
  <si>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</si>
  <si>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</si>
  <si>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</si>
  <si>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</si>
  <si>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</si>
  <si>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</si>
  <si>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</si>
  <si>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</si>
  <si>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</si>
  <si>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</si>
  <si>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</si>
  <si>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</si>
  <si>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</si>
  <si>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</si>
  <si>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</si>
  <si>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</si>
  <si>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</si>
  <si>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</si>
  <si>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</si>
  <si>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</si>
  <si>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</si>
  <si>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</si>
  <si>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</si>
  <si>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16V006</t>
  </si>
  <si>
    <t>Oprava parkoviště u hřbitova v Jablunkově</t>
  </si>
  <si>
    <t>01</t>
  </si>
  <si>
    <t>Oprava parkoviště</t>
  </si>
  <si>
    <t>122302201R00</t>
  </si>
  <si>
    <t>Odkopávky pro silnice v hor. 4 do 100 m3</t>
  </si>
  <si>
    <t>m3</t>
  </si>
  <si>
    <t>162601102R00</t>
  </si>
  <si>
    <t>Vodorovné přemístění výkopku z hor.1-4 do 5000 m</t>
  </si>
  <si>
    <t>171201201R00</t>
  </si>
  <si>
    <t>Uložení sypaniny na skládku</t>
  </si>
  <si>
    <t>171201211U00</t>
  </si>
  <si>
    <t>Skládkovné zemina</t>
  </si>
  <si>
    <t>t</t>
  </si>
  <si>
    <t>181201102R00</t>
  </si>
  <si>
    <t>Úprava pláně v hor. 1-4, se zhutněním</t>
  </si>
  <si>
    <t>m2</t>
  </si>
  <si>
    <t>112101121R00</t>
  </si>
  <si>
    <t>Kácení stromů jehličnatých o průměru kmene 10-30cm</t>
  </si>
  <si>
    <t>kus</t>
  </si>
  <si>
    <t>112201101R00</t>
  </si>
  <si>
    <t>Odstranění pařezů pod úrovní, o průměru 10 - 30 cm</t>
  </si>
  <si>
    <t>162301405R00</t>
  </si>
  <si>
    <t>Vod.přemístění větví jehlič., D 30cm  do 5000 m</t>
  </si>
  <si>
    <t>162301905R00</t>
  </si>
  <si>
    <t>Příplatek za dalších 5000m - větve jehlič. D 30cm</t>
  </si>
  <si>
    <t>162301415R00</t>
  </si>
  <si>
    <t>Vod.přemístění kmenů jehlič., D 30cm  do 5000 m</t>
  </si>
  <si>
    <t>162301915R00</t>
  </si>
  <si>
    <t>Příplatek za dalších 5000m - kmeny jehlič. D 30cm</t>
  </si>
  <si>
    <t>162301421R00</t>
  </si>
  <si>
    <t>Vodorovné přemístění pařezů  D 30 cm do 5000 m</t>
  </si>
  <si>
    <t>162301921R00</t>
  </si>
  <si>
    <t>Příplatek za dalších 5000m - pařezy D 30cm</t>
  </si>
  <si>
    <t>R-pol</t>
  </si>
  <si>
    <t>Poplatek za skládku (stromy, větve, kmeny, pařezy) D10-30cm</t>
  </si>
  <si>
    <t>112101122R00</t>
  </si>
  <si>
    <t>Kácení stromů jehličnatých o průměru kmene 30-50cm</t>
  </si>
  <si>
    <t>112201102R00</t>
  </si>
  <si>
    <t>Odstranění pařezů pod úrovní, o průměru 30 - 50 cm</t>
  </si>
  <si>
    <t>162301406R00</t>
  </si>
  <si>
    <t>Vod.přemístění větví jehlič., D 50cm  do 5000 m</t>
  </si>
  <si>
    <t>162301906R00</t>
  </si>
  <si>
    <t>Příplatek za dalších 5000m - větve jehlič. D 50cm</t>
  </si>
  <si>
    <t>162301416R00</t>
  </si>
  <si>
    <t>Vod.přemístění kmenů jehlič., D 50cm  do 5000 m</t>
  </si>
  <si>
    <t>162301916R00</t>
  </si>
  <si>
    <t>Příplatek za dalších 5000m - kmeny jehlič. D 50cm</t>
  </si>
  <si>
    <t>162301922R00</t>
  </si>
  <si>
    <t>Příplatek za dalších 5000m - pařezy D 50cm</t>
  </si>
  <si>
    <t>Poplatek za skládku (stromy, větve, kmeny, pařezy) D30-50cm</t>
  </si>
  <si>
    <t>5</t>
  </si>
  <si>
    <t>Komunikace</t>
  </si>
  <si>
    <t>564851114R00</t>
  </si>
  <si>
    <t>Podklad ze štěrkodrti po zhutnění tloušťky 18 cm pův.zelené plochy</t>
  </si>
  <si>
    <t>564861111R00</t>
  </si>
  <si>
    <t>Podklad ze štěrkodrti po zhutnění tloušťky 20 cm pův.zelené plochy</t>
  </si>
  <si>
    <t>565156111U00</t>
  </si>
  <si>
    <t>Asf beton podkl ACP22 tl70mm -3m pův.zelené plochy</t>
  </si>
  <si>
    <t>572753111R00</t>
  </si>
  <si>
    <t>Vyrovnání povrchu krytů asfaltovým betonem</t>
  </si>
  <si>
    <t>573211111R00</t>
  </si>
  <si>
    <t>Postřik živičný spojovací z asfaltu 0,5-0,7 kg/m2</t>
  </si>
  <si>
    <t>577144111U00</t>
  </si>
  <si>
    <t>Asf bet obrus ACO11 I tl 50mm -3m</t>
  </si>
  <si>
    <t>59</t>
  </si>
  <si>
    <t>Dlažby a předlažby komunikací</t>
  </si>
  <si>
    <t>Podklad ze štěrkodrti po zhutnění tloušťky 18 cm chodník</t>
  </si>
  <si>
    <t>Podklad ze štěrkodrti po zhutnění tloušťky 20 cm vjezdy</t>
  </si>
  <si>
    <t>596211112U00</t>
  </si>
  <si>
    <t>Klad zámk dl tl60 skA -300m2 chod</t>
  </si>
  <si>
    <t>SPC</t>
  </si>
  <si>
    <t>Dlažba zámková šedá tl.60mm</t>
  </si>
  <si>
    <t>596212210U00</t>
  </si>
  <si>
    <t>Klad zámk dl tl80 skA -50m2 vozov</t>
  </si>
  <si>
    <t>Dlažba zámková šedá tl.80mm</t>
  </si>
  <si>
    <t>Dlažba zámková reliéfní červená tl.80mm</t>
  </si>
  <si>
    <t>91</t>
  </si>
  <si>
    <t>Doplňující práce na komunikaci</t>
  </si>
  <si>
    <t>916131113U00</t>
  </si>
  <si>
    <t>Osaz sil bet lež obrubník+opěra bet</t>
  </si>
  <si>
    <t>m</t>
  </si>
  <si>
    <t>59217460</t>
  </si>
  <si>
    <t>Obrubník silniční dvouvrstvý ABO 2-15  100x15x25cm</t>
  </si>
  <si>
    <t>916231213U00</t>
  </si>
  <si>
    <t>Osaz chod bet stoj obruba+opěra bet</t>
  </si>
  <si>
    <t>59217330</t>
  </si>
  <si>
    <t>Obrubník záhonový  ABO 100-5/25 1000x50x250 mm</t>
  </si>
  <si>
    <t>919735112R00</t>
  </si>
  <si>
    <t>Řezání stávajícího živičného krytu tl. 5 - 10 cm</t>
  </si>
  <si>
    <t>599141111R00</t>
  </si>
  <si>
    <t>Vyplnění spár živičnou zálivkou</t>
  </si>
  <si>
    <t>915111112U00</t>
  </si>
  <si>
    <t>Souvis čára -125 reflex bílá barva</t>
  </si>
  <si>
    <t>915111116U00</t>
  </si>
  <si>
    <t>Souvis čára -125 reflex žlutá barva</t>
  </si>
  <si>
    <t>915121112U00</t>
  </si>
  <si>
    <t>Přerušovaná čára -250 reflex bílá barva</t>
  </si>
  <si>
    <t>915611111U00</t>
  </si>
  <si>
    <t>Předznačení VDZ liniové</t>
  </si>
  <si>
    <t>915131112U00</t>
  </si>
  <si>
    <t>Plošné značení bílá barva reflex</t>
  </si>
  <si>
    <t>915621111U00</t>
  </si>
  <si>
    <t>Předznačení VDZ plošné</t>
  </si>
  <si>
    <t>914111111U00</t>
  </si>
  <si>
    <t>Mtž značky-1m2 na sloupek objímky vč.dodávky nových značek</t>
  </si>
  <si>
    <t>914511112U00</t>
  </si>
  <si>
    <t>Mtž sloupku doprav značekL3,5+patka vč.dodávky sloupku a odvouu a likvidace výkopku</t>
  </si>
  <si>
    <t>899331111R00</t>
  </si>
  <si>
    <t>Výšková úprava vstupu do 20 cm, zvýšení poklopu</t>
  </si>
  <si>
    <t>9</t>
  </si>
  <si>
    <t>Ostatní konstrukce, bourání</t>
  </si>
  <si>
    <t>113202111R00</t>
  </si>
  <si>
    <t>Vytrhání obrub z krajníků nebo obrubníků vč.lože</t>
  </si>
  <si>
    <t>979081111R00</t>
  </si>
  <si>
    <t>Odvoz suti a vybour. hmot na skládku do 1 km</t>
  </si>
  <si>
    <t>979081121R00</t>
  </si>
  <si>
    <t>Příplatek k odvozu za každý další 1 km</t>
  </si>
  <si>
    <t>979990001R00</t>
  </si>
  <si>
    <t>Poplatek za skládku betonové suti</t>
  </si>
  <si>
    <t>113107241R00</t>
  </si>
  <si>
    <t>Odstranění podkladu nad 200 m2, živičného tl.5 cm stávající chodník z LA</t>
  </si>
  <si>
    <t>113107232R00</t>
  </si>
  <si>
    <t>Odstranění podkladu nad 200 m2, beton, tl.18 cm podklad pod stáv.chodníkem z LA</t>
  </si>
  <si>
    <t>Poplatek za skládku živice</t>
  </si>
  <si>
    <t>99</t>
  </si>
  <si>
    <t>Staveništní přesun hmot</t>
  </si>
  <si>
    <t>998225111R00</t>
  </si>
  <si>
    <t xml:space="preserve">Přesun hmot </t>
  </si>
  <si>
    <t>799</t>
  </si>
  <si>
    <t>Ostatní</t>
  </si>
  <si>
    <t>Dočasné dopravní značení montáž, demontáž, pronájem</t>
  </si>
  <si>
    <t>kompl.</t>
  </si>
  <si>
    <t>Geodetické práce  před výstavbou, po výstavbě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</si>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</sst>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6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3" fillId="35" borderId="58" xfId="0" applyFont="1" applyFill="1" applyBorder="1" applyAlignment="1">
      <alignment horizontal="right"/>
    </xf>
    <xf numFmtId="0" fontId="3" fillId="35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5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1" xfId="46" applyNumberFormat="1" applyFont="1" applyBorder="1" applyAlignment="1">
      <alignment horizontal="left"/>
      <protection/>
    </xf>
    <xf numFmtId="0" fontId="3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5" fillId="33" borderId="62" xfId="46" applyNumberFormat="1" applyFont="1" applyFill="1" applyBorder="1" applyAlignment="1">
      <alignment horizontal="left"/>
      <protection/>
    </xf>
    <xf numFmtId="0" fontId="5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3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3" fontId="3" fillId="33" borderId="46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73</v>
      </c>
      <c r="B5" s="16"/>
      <c r="C5" s="17" t="s">
        <v>74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71</v>
      </c>
      <c r="B7" s="16"/>
      <c r="C7" s="17" t="s">
        <v>72</v>
      </c>
      <c r="D7" s="18"/>
      <c r="E7" s="18"/>
      <c r="F7" s="24"/>
      <c r="G7" s="14"/>
    </row>
    <row r="8" spans="1:9" ht="12.75">
      <c r="A8" s="19" t="s">
        <v>9</v>
      </c>
      <c r="B8" s="21"/>
      <c r="C8" s="176"/>
      <c r="D8" s="177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6"/>
      <c r="D9" s="177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/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8"/>
      <c r="F12" s="179"/>
      <c r="G12" s="180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Rekapitulace!A19</f>
        <v>Ztížené výrobní podmínky</v>
      </c>
      <c r="E15" s="48"/>
      <c r="F15" s="49"/>
      <c r="G15" s="46">
        <f>Rekapitulace!I19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Rekapitulace!A20</f>
        <v>Oborová přirážka</v>
      </c>
      <c r="E16" s="50"/>
      <c r="F16" s="51"/>
      <c r="G16" s="46">
        <f>Rekapitulace!I20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Rekapitulace!A21</f>
        <v>Přesun stavebních kapacit</v>
      </c>
      <c r="E17" s="50"/>
      <c r="F17" s="51"/>
      <c r="G17" s="46">
        <f>Rekapitulace!I21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Rekapitulace!A22</f>
        <v>Mimostaveništní doprava</v>
      </c>
      <c r="E18" s="50"/>
      <c r="F18" s="51"/>
      <c r="G18" s="46">
        <f>Rekapitulace!I22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Rekapitulace!A23</f>
        <v>Zařízení staveniště</v>
      </c>
      <c r="E19" s="50"/>
      <c r="F19" s="51"/>
      <c r="G19" s="46">
        <f>Rekapitulace!I23</f>
        <v>0</v>
      </c>
    </row>
    <row r="20" spans="1:7" ht="15.75" customHeight="1">
      <c r="A20" s="53"/>
      <c r="B20" s="8"/>
      <c r="C20" s="46"/>
      <c r="D20" s="30" t="str">
        <f>Rekapitulace!A24</f>
        <v>Provoz investora</v>
      </c>
      <c r="E20" s="50"/>
      <c r="F20" s="51"/>
      <c r="G20" s="46">
        <f>Rekapitulace!I24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Rekapitulace!A25</f>
        <v>Kompletační činnost (IČD)</v>
      </c>
      <c r="E21" s="50"/>
      <c r="F21" s="51"/>
      <c r="G21" s="46">
        <f>Rekapitulace!I25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1"/>
      <c r="C37" s="181"/>
      <c r="D37" s="181"/>
      <c r="E37" s="181"/>
      <c r="F37" s="181"/>
      <c r="G37" s="181"/>
      <c r="H37" t="s">
        <v>5</v>
      </c>
    </row>
    <row r="38" spans="1:8" ht="12.75" customHeight="1">
      <c r="A38" s="75"/>
      <c r="B38" s="181"/>
      <c r="C38" s="181"/>
      <c r="D38" s="181"/>
      <c r="E38" s="181"/>
      <c r="F38" s="181"/>
      <c r="G38" s="181"/>
      <c r="H38" t="s">
        <v>5</v>
      </c>
    </row>
    <row r="39" spans="1:8" ht="12.75">
      <c r="A39" s="75"/>
      <c r="B39" s="181"/>
      <c r="C39" s="181"/>
      <c r="D39" s="181"/>
      <c r="E39" s="181"/>
      <c r="F39" s="181"/>
      <c r="G39" s="181"/>
      <c r="H39" t="s">
        <v>5</v>
      </c>
    </row>
    <row r="40" spans="1:8" ht="12.75">
      <c r="A40" s="75"/>
      <c r="B40" s="181"/>
      <c r="C40" s="181"/>
      <c r="D40" s="181"/>
      <c r="E40" s="181"/>
      <c r="F40" s="181"/>
      <c r="G40" s="181"/>
      <c r="H40" t="s">
        <v>5</v>
      </c>
    </row>
    <row r="41" spans="1:8" ht="12.75">
      <c r="A41" s="75"/>
      <c r="B41" s="181"/>
      <c r="C41" s="181"/>
      <c r="D41" s="181"/>
      <c r="E41" s="181"/>
      <c r="F41" s="181"/>
      <c r="G41" s="181"/>
      <c r="H41" t="s">
        <v>5</v>
      </c>
    </row>
    <row r="42" spans="1:8" ht="12.75">
      <c r="A42" s="75"/>
      <c r="B42" s="181"/>
      <c r="C42" s="181"/>
      <c r="D42" s="181"/>
      <c r="E42" s="181"/>
      <c r="F42" s="181"/>
      <c r="G42" s="181"/>
      <c r="H42" t="s">
        <v>5</v>
      </c>
    </row>
    <row r="43" spans="1:8" ht="12.75">
      <c r="A43" s="75"/>
      <c r="B43" s="181"/>
      <c r="C43" s="181"/>
      <c r="D43" s="181"/>
      <c r="E43" s="181"/>
      <c r="F43" s="181"/>
      <c r="G43" s="181"/>
      <c r="H43" t="s">
        <v>5</v>
      </c>
    </row>
    <row r="44" spans="1:8" ht="12.75">
      <c r="A44" s="75"/>
      <c r="B44" s="181"/>
      <c r="C44" s="181"/>
      <c r="D44" s="181"/>
      <c r="E44" s="181"/>
      <c r="F44" s="181"/>
      <c r="G44" s="181"/>
      <c r="H44" t="s">
        <v>5</v>
      </c>
    </row>
    <row r="45" spans="1:8" ht="0.75" customHeight="1">
      <c r="A45" s="75"/>
      <c r="B45" s="181"/>
      <c r="C45" s="181"/>
      <c r="D45" s="181"/>
      <c r="E45" s="181"/>
      <c r="F45" s="181"/>
      <c r="G45" s="181"/>
      <c r="H45" t="s">
        <v>5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C8:D8"/>
    <mergeCell ref="C9:D9"/>
    <mergeCell ref="E12:G12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6</v>
      </c>
      <c r="B1" s="183"/>
      <c r="C1" s="76" t="str">
        <f>CONCATENATE(cislostavby," ",nazevstavby)</f>
        <v>16V006 Oprava parkoviště u hřbitova v Jablunkově</v>
      </c>
      <c r="D1" s="77"/>
      <c r="E1" s="78"/>
      <c r="F1" s="77"/>
      <c r="G1" s="79" t="s">
        <v>45</v>
      </c>
      <c r="H1" s="80"/>
      <c r="I1" s="81"/>
    </row>
    <row r="2" spans="1:9" ht="13.5" thickBot="1">
      <c r="A2" s="184" t="s">
        <v>2</v>
      </c>
      <c r="B2" s="185"/>
      <c r="C2" s="82" t="str">
        <f>CONCATENATE(cisloobjektu," ",nazevobjektu)</f>
        <v>01 Oprava parkoviště</v>
      </c>
      <c r="D2" s="83"/>
      <c r="E2" s="84"/>
      <c r="F2" s="83"/>
      <c r="G2" s="186"/>
      <c r="H2" s="187"/>
      <c r="I2" s="18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71" t="str">
        <f>Položky!B7</f>
        <v>1</v>
      </c>
      <c r="B7" s="94" t="str">
        <f>Položky!C7</f>
        <v>Zemní práce</v>
      </c>
      <c r="D7" s="95"/>
      <c r="E7" s="172">
        <f>Položky!BA31</f>
        <v>0</v>
      </c>
      <c r="F7" s="173">
        <f>Položky!BB31</f>
        <v>0</v>
      </c>
      <c r="G7" s="173">
        <f>Položky!BC31</f>
        <v>0</v>
      </c>
      <c r="H7" s="173">
        <f>Položky!BD31</f>
        <v>0</v>
      </c>
      <c r="I7" s="174">
        <f>Položky!BE31</f>
        <v>0</v>
      </c>
    </row>
    <row r="8" spans="1:9" s="13" customFormat="1" ht="12.75">
      <c r="A8" s="171" t="str">
        <f>Položky!B32</f>
        <v>5</v>
      </c>
      <c r="B8" s="94" t="str">
        <f>Položky!C32</f>
        <v>Komunikace</v>
      </c>
      <c r="D8" s="95"/>
      <c r="E8" s="172">
        <f>Položky!BA39</f>
        <v>0</v>
      </c>
      <c r="F8" s="173">
        <f>Položky!BB39</f>
        <v>0</v>
      </c>
      <c r="G8" s="173">
        <f>Položky!BC39</f>
        <v>0</v>
      </c>
      <c r="H8" s="173">
        <f>Položky!BD39</f>
        <v>0</v>
      </c>
      <c r="I8" s="174">
        <f>Položky!BE39</f>
        <v>0</v>
      </c>
    </row>
    <row r="9" spans="1:9" s="13" customFormat="1" ht="12.75">
      <c r="A9" s="171" t="str">
        <f>Položky!B40</f>
        <v>59</v>
      </c>
      <c r="B9" s="94" t="str">
        <f>Položky!C40</f>
        <v>Dlažby a předlažby komunikací</v>
      </c>
      <c r="D9" s="95"/>
      <c r="E9" s="172">
        <f>Položky!BA48</f>
        <v>0</v>
      </c>
      <c r="F9" s="173">
        <f>Položky!BB48</f>
        <v>0</v>
      </c>
      <c r="G9" s="173">
        <f>Položky!BC48</f>
        <v>0</v>
      </c>
      <c r="H9" s="173">
        <f>Položky!BD48</f>
        <v>0</v>
      </c>
      <c r="I9" s="174">
        <f>Položky!BE48</f>
        <v>0</v>
      </c>
    </row>
    <row r="10" spans="1:9" s="13" customFormat="1" ht="12.75">
      <c r="A10" s="171" t="str">
        <f>Položky!B49</f>
        <v>91</v>
      </c>
      <c r="B10" s="94" t="str">
        <f>Položky!C49</f>
        <v>Doplňující práce na komunikaci</v>
      </c>
      <c r="D10" s="95"/>
      <c r="E10" s="172">
        <f>Položky!BA65</f>
        <v>0</v>
      </c>
      <c r="F10" s="173">
        <f>Položky!BB65</f>
        <v>0</v>
      </c>
      <c r="G10" s="173">
        <f>Položky!BC65</f>
        <v>0</v>
      </c>
      <c r="H10" s="173">
        <f>Položky!BD65</f>
        <v>0</v>
      </c>
      <c r="I10" s="174">
        <f>Položky!BE65</f>
        <v>0</v>
      </c>
    </row>
    <row r="11" spans="1:9" s="13" customFormat="1" ht="12.75">
      <c r="A11" s="171" t="str">
        <f>Položky!B66</f>
        <v>9</v>
      </c>
      <c r="B11" s="94" t="str">
        <f>Položky!C66</f>
        <v>Ostatní konstrukce, bourání</v>
      </c>
      <c r="D11" s="95"/>
      <c r="E11" s="172">
        <f>Položky!BA77</f>
        <v>0</v>
      </c>
      <c r="F11" s="173">
        <f>Položky!BB77</f>
        <v>0</v>
      </c>
      <c r="G11" s="173">
        <f>Položky!BC77</f>
        <v>0</v>
      </c>
      <c r="H11" s="173">
        <f>Položky!BD77</f>
        <v>0</v>
      </c>
      <c r="I11" s="174">
        <f>Položky!BE77</f>
        <v>0</v>
      </c>
    </row>
    <row r="12" spans="1:9" s="13" customFormat="1" ht="12.75">
      <c r="A12" s="171" t="str">
        <f>Položky!B78</f>
        <v>99</v>
      </c>
      <c r="B12" s="94" t="str">
        <f>Položky!C78</f>
        <v>Staveništní přesun hmot</v>
      </c>
      <c r="D12" s="95"/>
      <c r="E12" s="172">
        <f>Položky!BA80</f>
        <v>0</v>
      </c>
      <c r="F12" s="173">
        <f>Položky!BB80</f>
        <v>0</v>
      </c>
      <c r="G12" s="173">
        <f>Položky!BC80</f>
        <v>0</v>
      </c>
      <c r="H12" s="173">
        <f>Položky!BD80</f>
        <v>0</v>
      </c>
      <c r="I12" s="174">
        <f>Položky!BE80</f>
        <v>0</v>
      </c>
    </row>
    <row r="13" spans="1:9" s="13" customFormat="1" ht="13.5" thickBot="1">
      <c r="A13" s="171" t="str">
        <f>Položky!B81</f>
        <v>799</v>
      </c>
      <c r="B13" s="94" t="str">
        <f>Položky!C81</f>
        <v>Ostatní</v>
      </c>
      <c r="D13" s="95"/>
      <c r="E13" s="172">
        <f>Položky!BA84</f>
        <v>0</v>
      </c>
      <c r="F13" s="173">
        <f>Položky!BB84</f>
        <v>0</v>
      </c>
      <c r="G13" s="173">
        <f>Položky!BC84</f>
        <v>0</v>
      </c>
      <c r="H13" s="173">
        <f>Položky!BD84</f>
        <v>0</v>
      </c>
      <c r="I13" s="174">
        <f>Položky!BE84</f>
        <v>0</v>
      </c>
    </row>
    <row r="14" spans="1:9" s="102" customFormat="1" ht="13.5" thickBot="1">
      <c r="A14" s="96"/>
      <c r="B14" s="97" t="s">
        <v>52</v>
      </c>
      <c r="C14" s="97"/>
      <c r="D14" s="98"/>
      <c r="E14" s="99">
        <f>SUM(E7:E13)</f>
        <v>0</v>
      </c>
      <c r="F14" s="100">
        <f>SUM(F7:F13)</f>
        <v>0</v>
      </c>
      <c r="G14" s="100">
        <f>SUM(G7:G13)</f>
        <v>0</v>
      </c>
      <c r="H14" s="100">
        <f>SUM(H7:H13)</f>
        <v>0</v>
      </c>
      <c r="I14" s="101">
        <f>SUM(I7:I13)</f>
        <v>0</v>
      </c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57" ht="19.5" customHeight="1">
      <c r="A16" s="86" t="s">
        <v>53</v>
      </c>
      <c r="B16" s="86"/>
      <c r="C16" s="86"/>
      <c r="D16" s="86"/>
      <c r="E16" s="86"/>
      <c r="F16" s="86"/>
      <c r="G16" s="103"/>
      <c r="H16" s="86"/>
      <c r="I16" s="86"/>
      <c r="BA16" s="35"/>
      <c r="BB16" s="35"/>
      <c r="BC16" s="35"/>
      <c r="BD16" s="35"/>
      <c r="BE16" s="35"/>
    </row>
    <row r="17" ht="13.5" thickBot="1"/>
    <row r="18" spans="1:9" ht="12.75">
      <c r="A18" s="104" t="s">
        <v>54</v>
      </c>
      <c r="B18" s="105"/>
      <c r="C18" s="105"/>
      <c r="D18" s="106"/>
      <c r="E18" s="107" t="s">
        <v>55</v>
      </c>
      <c r="F18" s="108" t="s">
        <v>56</v>
      </c>
      <c r="G18" s="109" t="s">
        <v>57</v>
      </c>
      <c r="H18" s="110"/>
      <c r="I18" s="111" t="s">
        <v>55</v>
      </c>
    </row>
    <row r="19" spans="1:53" ht="12.75">
      <c r="A19" s="112" t="s">
        <v>205</v>
      </c>
      <c r="B19" s="113"/>
      <c r="C19" s="113"/>
      <c r="D19" s="114"/>
      <c r="E19" s="115">
        <v>0</v>
      </c>
      <c r="F19" s="116">
        <v>0</v>
      </c>
      <c r="G19" s="117">
        <f aca="true" t="shared" si="0" ref="G19:G26">CHOOSE(BA19+1,HSV+PSV,HSV+PSV+Mont,HSV+PSV+Dodavka+Mont,HSV,PSV,Mont,Dodavka,Mont+Dodavka,0)</f>
        <v>0</v>
      </c>
      <c r="H19" s="118"/>
      <c r="I19" s="119">
        <f aca="true" t="shared" si="1" ref="I19:I26">E19+F19*G19/100</f>
        <v>0</v>
      </c>
      <c r="BA19">
        <v>0</v>
      </c>
    </row>
    <row r="20" spans="1:53" ht="12.75">
      <c r="A20" s="112" t="s">
        <v>206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0</v>
      </c>
    </row>
    <row r="21" spans="1:53" ht="12.75">
      <c r="A21" s="112" t="s">
        <v>207</v>
      </c>
      <c r="B21" s="113"/>
      <c r="C21" s="113"/>
      <c r="D21" s="114"/>
      <c r="E21" s="115">
        <v>0</v>
      </c>
      <c r="F21" s="116">
        <v>0</v>
      </c>
      <c r="G21" s="117">
        <f t="shared" si="0"/>
        <v>0</v>
      </c>
      <c r="H21" s="118"/>
      <c r="I21" s="119">
        <f t="shared" si="1"/>
        <v>0</v>
      </c>
      <c r="BA21">
        <v>0</v>
      </c>
    </row>
    <row r="22" spans="1:53" ht="12.75">
      <c r="A22" s="112" t="s">
        <v>208</v>
      </c>
      <c r="B22" s="113"/>
      <c r="C22" s="113"/>
      <c r="D22" s="114"/>
      <c r="E22" s="115">
        <v>0</v>
      </c>
      <c r="F22" s="116">
        <v>0</v>
      </c>
      <c r="G22" s="117">
        <f t="shared" si="0"/>
        <v>0</v>
      </c>
      <c r="H22" s="118"/>
      <c r="I22" s="119">
        <f t="shared" si="1"/>
        <v>0</v>
      </c>
      <c r="BA22">
        <v>0</v>
      </c>
    </row>
    <row r="23" spans="1:53" ht="12.75">
      <c r="A23" s="112" t="s">
        <v>209</v>
      </c>
      <c r="B23" s="113"/>
      <c r="C23" s="113"/>
      <c r="D23" s="114"/>
      <c r="E23" s="115">
        <v>0</v>
      </c>
      <c r="F23" s="116">
        <v>0</v>
      </c>
      <c r="G23" s="117">
        <f t="shared" si="0"/>
        <v>0</v>
      </c>
      <c r="H23" s="118"/>
      <c r="I23" s="119">
        <f t="shared" si="1"/>
        <v>0</v>
      </c>
      <c r="BA23">
        <v>1</v>
      </c>
    </row>
    <row r="24" spans="1:53" ht="12.75">
      <c r="A24" s="112" t="s">
        <v>210</v>
      </c>
      <c r="B24" s="113"/>
      <c r="C24" s="113"/>
      <c r="D24" s="114"/>
      <c r="E24" s="115">
        <v>0</v>
      </c>
      <c r="F24" s="116">
        <v>0</v>
      </c>
      <c r="G24" s="117">
        <f t="shared" si="0"/>
        <v>0</v>
      </c>
      <c r="H24" s="118"/>
      <c r="I24" s="119">
        <f t="shared" si="1"/>
        <v>0</v>
      </c>
      <c r="BA24">
        <v>1</v>
      </c>
    </row>
    <row r="25" spans="1:53" ht="12.75">
      <c r="A25" s="112" t="s">
        <v>211</v>
      </c>
      <c r="B25" s="113"/>
      <c r="C25" s="113"/>
      <c r="D25" s="114"/>
      <c r="E25" s="115">
        <v>0</v>
      </c>
      <c r="F25" s="116">
        <v>0</v>
      </c>
      <c r="G25" s="117">
        <f t="shared" si="0"/>
        <v>0</v>
      </c>
      <c r="H25" s="118"/>
      <c r="I25" s="119">
        <f t="shared" si="1"/>
        <v>0</v>
      </c>
      <c r="BA25">
        <v>2</v>
      </c>
    </row>
    <row r="26" spans="1:53" ht="12.75">
      <c r="A26" s="112" t="s">
        <v>212</v>
      </c>
      <c r="B26" s="113"/>
      <c r="C26" s="113"/>
      <c r="D26" s="114"/>
      <c r="E26" s="115">
        <v>0</v>
      </c>
      <c r="F26" s="116">
        <v>0</v>
      </c>
      <c r="G26" s="117">
        <f t="shared" si="0"/>
        <v>0</v>
      </c>
      <c r="H26" s="118"/>
      <c r="I26" s="119">
        <f t="shared" si="1"/>
        <v>0</v>
      </c>
      <c r="BA26">
        <v>2</v>
      </c>
    </row>
    <row r="27" spans="1:9" ht="13.5" thickBot="1">
      <c r="A27" s="120"/>
      <c r="B27" s="121" t="s">
        <v>58</v>
      </c>
      <c r="C27" s="122"/>
      <c r="D27" s="123"/>
      <c r="E27" s="124"/>
      <c r="F27" s="125"/>
      <c r="G27" s="125"/>
      <c r="H27" s="189">
        <f>SUM(I19:I26)</f>
        <v>0</v>
      </c>
      <c r="I27" s="190"/>
    </row>
    <row r="29" spans="2:9" ht="12.75">
      <c r="B29" s="102"/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7"/>
  <sheetViews>
    <sheetView showGridLines="0" showZeros="0" zoomScalePageLayoutView="0" workbookViewId="0" topLeftCell="A1">
      <selection activeCell="F9" sqref="F9:F84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2" t="s">
        <v>6</v>
      </c>
      <c r="B3" s="183"/>
      <c r="C3" s="76" t="str">
        <f>CONCATENATE(cislostavby," ",nazevstavby)</f>
        <v>16V006 Oprava parkoviště u hřbitova v Jablunkově</v>
      </c>
      <c r="D3" s="77"/>
      <c r="E3" s="133" t="s">
        <v>1</v>
      </c>
      <c r="F3" s="134">
        <f>Rekapitulace!H1</f>
        <v>0</v>
      </c>
      <c r="G3" s="135"/>
    </row>
    <row r="4" spans="1:7" ht="13.5" thickBot="1">
      <c r="A4" s="192" t="s">
        <v>2</v>
      </c>
      <c r="B4" s="185"/>
      <c r="C4" s="82" t="str">
        <f>CONCATENATE(cisloobjektu," ",nazevobjektu)</f>
        <v>01 Oprava parkoviště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68</v>
      </c>
      <c r="C7" s="146" t="s">
        <v>69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105.25</v>
      </c>
      <c r="F8" s="156"/>
      <c r="G8" s="157">
        <f aca="true" t="shared" si="0" ref="G8:G30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30">IF(AZ8=1,G8,0)</f>
        <v>0</v>
      </c>
      <c r="BB8" s="129">
        <f aca="true" t="shared" si="2" ref="BB8:BB30">IF(AZ8=2,G8,0)</f>
        <v>0</v>
      </c>
      <c r="BC8" s="129">
        <f aca="true" t="shared" si="3" ref="BC8:BC30">IF(AZ8=3,G8,0)</f>
        <v>0</v>
      </c>
      <c r="BD8" s="129">
        <f aca="true" t="shared" si="4" ref="BD8:BD30">IF(AZ8=4,G8,0)</f>
        <v>0</v>
      </c>
      <c r="BE8" s="129">
        <f aca="true" t="shared" si="5" ref="BE8:BE30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77</v>
      </c>
      <c r="E9" s="156">
        <v>105.2</v>
      </c>
      <c r="F9" s="156"/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80</v>
      </c>
      <c r="C10" s="154" t="s">
        <v>81</v>
      </c>
      <c r="D10" s="155" t="s">
        <v>77</v>
      </c>
      <c r="E10" s="156">
        <v>105.2</v>
      </c>
      <c r="F10" s="156"/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82</v>
      </c>
      <c r="C11" s="154" t="s">
        <v>83</v>
      </c>
      <c r="D11" s="155" t="s">
        <v>84</v>
      </c>
      <c r="E11" s="156">
        <v>173.66</v>
      </c>
      <c r="F11" s="156"/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1</v>
      </c>
    </row>
    <row r="12" spans="1:104" ht="12.75">
      <c r="A12" s="152">
        <v>5</v>
      </c>
      <c r="B12" s="153" t="s">
        <v>85</v>
      </c>
      <c r="C12" s="154" t="s">
        <v>86</v>
      </c>
      <c r="D12" s="155" t="s">
        <v>87</v>
      </c>
      <c r="E12" s="156">
        <v>210.5</v>
      </c>
      <c r="F12" s="156"/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88</v>
      </c>
      <c r="C13" s="154" t="s">
        <v>89</v>
      </c>
      <c r="D13" s="155" t="s">
        <v>90</v>
      </c>
      <c r="E13" s="156">
        <v>2</v>
      </c>
      <c r="F13" s="156"/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91</v>
      </c>
      <c r="C14" s="154" t="s">
        <v>92</v>
      </c>
      <c r="D14" s="155" t="s">
        <v>90</v>
      </c>
      <c r="E14" s="156">
        <v>2</v>
      </c>
      <c r="F14" s="156"/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5E-05</v>
      </c>
    </row>
    <row r="15" spans="1:104" ht="12.75">
      <c r="A15" s="152">
        <v>8</v>
      </c>
      <c r="B15" s="153" t="s">
        <v>93</v>
      </c>
      <c r="C15" s="154" t="s">
        <v>94</v>
      </c>
      <c r="D15" s="155" t="s">
        <v>90</v>
      </c>
      <c r="E15" s="156">
        <v>2</v>
      </c>
      <c r="F15" s="156"/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</v>
      </c>
    </row>
    <row r="16" spans="1:104" ht="12.75">
      <c r="A16" s="152">
        <v>9</v>
      </c>
      <c r="B16" s="153" t="s">
        <v>95</v>
      </c>
      <c r="C16" s="154" t="s">
        <v>96</v>
      </c>
      <c r="D16" s="155" t="s">
        <v>90</v>
      </c>
      <c r="E16" s="156">
        <v>4</v>
      </c>
      <c r="F16" s="156"/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</v>
      </c>
    </row>
    <row r="17" spans="1:104" ht="12.75">
      <c r="A17" s="152">
        <v>10</v>
      </c>
      <c r="B17" s="153" t="s">
        <v>97</v>
      </c>
      <c r="C17" s="154" t="s">
        <v>98</v>
      </c>
      <c r="D17" s="155" t="s">
        <v>90</v>
      </c>
      <c r="E17" s="156">
        <v>2</v>
      </c>
      <c r="F17" s="156"/>
      <c r="G17" s="157">
        <f t="shared" si="0"/>
        <v>0</v>
      </c>
      <c r="O17" s="151">
        <v>2</v>
      </c>
      <c r="AA17" s="129">
        <v>1</v>
      </c>
      <c r="AB17" s="129">
        <v>1</v>
      </c>
      <c r="AC17" s="129">
        <v>1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</v>
      </c>
    </row>
    <row r="18" spans="1:104" ht="12.75">
      <c r="A18" s="152">
        <v>11</v>
      </c>
      <c r="B18" s="153" t="s">
        <v>99</v>
      </c>
      <c r="C18" s="154" t="s">
        <v>100</v>
      </c>
      <c r="D18" s="155" t="s">
        <v>90</v>
      </c>
      <c r="E18" s="156">
        <v>4</v>
      </c>
      <c r="F18" s="156"/>
      <c r="G18" s="157">
        <f t="shared" si="0"/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</v>
      </c>
    </row>
    <row r="19" spans="1:104" ht="12.75">
      <c r="A19" s="152">
        <v>12</v>
      </c>
      <c r="B19" s="153" t="s">
        <v>101</v>
      </c>
      <c r="C19" s="154" t="s">
        <v>102</v>
      </c>
      <c r="D19" s="155" t="s">
        <v>90</v>
      </c>
      <c r="E19" s="156">
        <v>2</v>
      </c>
      <c r="F19" s="156"/>
      <c r="G19" s="157">
        <f t="shared" si="0"/>
        <v>0</v>
      </c>
      <c r="O19" s="151">
        <v>2</v>
      </c>
      <c r="AA19" s="129">
        <v>1</v>
      </c>
      <c r="AB19" s="129">
        <v>1</v>
      </c>
      <c r="AC19" s="129">
        <v>1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0</v>
      </c>
    </row>
    <row r="20" spans="1:104" ht="12.75">
      <c r="A20" s="152">
        <v>13</v>
      </c>
      <c r="B20" s="153" t="s">
        <v>103</v>
      </c>
      <c r="C20" s="154" t="s">
        <v>104</v>
      </c>
      <c r="D20" s="155" t="s">
        <v>90</v>
      </c>
      <c r="E20" s="156">
        <v>4</v>
      </c>
      <c r="F20" s="156"/>
      <c r="G20" s="157">
        <f t="shared" si="0"/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 t="shared" si="1"/>
        <v>0</v>
      </c>
      <c r="BB20" s="129">
        <f t="shared" si="2"/>
        <v>0</v>
      </c>
      <c r="BC20" s="129">
        <f t="shared" si="3"/>
        <v>0</v>
      </c>
      <c r="BD20" s="129">
        <f t="shared" si="4"/>
        <v>0</v>
      </c>
      <c r="BE20" s="129">
        <f t="shared" si="5"/>
        <v>0</v>
      </c>
      <c r="CZ20" s="129">
        <v>0</v>
      </c>
    </row>
    <row r="21" spans="1:104" ht="22.5">
      <c r="A21" s="152">
        <v>14</v>
      </c>
      <c r="B21" s="153" t="s">
        <v>105</v>
      </c>
      <c r="C21" s="154" t="s">
        <v>106</v>
      </c>
      <c r="D21" s="155" t="s">
        <v>90</v>
      </c>
      <c r="E21" s="156">
        <v>2</v>
      </c>
      <c r="F21" s="156"/>
      <c r="G21" s="157">
        <f t="shared" si="0"/>
        <v>0</v>
      </c>
      <c r="O21" s="151">
        <v>2</v>
      </c>
      <c r="AA21" s="129">
        <v>12</v>
      </c>
      <c r="AB21" s="129">
        <v>0</v>
      </c>
      <c r="AC21" s="129">
        <v>19</v>
      </c>
      <c r="AZ21" s="129">
        <v>1</v>
      </c>
      <c r="BA21" s="129">
        <f t="shared" si="1"/>
        <v>0</v>
      </c>
      <c r="BB21" s="129">
        <f t="shared" si="2"/>
        <v>0</v>
      </c>
      <c r="BC21" s="129">
        <f t="shared" si="3"/>
        <v>0</v>
      </c>
      <c r="BD21" s="129">
        <f t="shared" si="4"/>
        <v>0</v>
      </c>
      <c r="BE21" s="129">
        <f t="shared" si="5"/>
        <v>0</v>
      </c>
      <c r="CZ21" s="129">
        <v>0</v>
      </c>
    </row>
    <row r="22" spans="1:104" ht="12.75">
      <c r="A22" s="152">
        <v>15</v>
      </c>
      <c r="B22" s="153" t="s">
        <v>107</v>
      </c>
      <c r="C22" s="154" t="s">
        <v>108</v>
      </c>
      <c r="D22" s="155" t="s">
        <v>90</v>
      </c>
      <c r="E22" s="156">
        <v>2</v>
      </c>
      <c r="F22" s="156"/>
      <c r="G22" s="157">
        <f t="shared" si="0"/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 t="shared" si="1"/>
        <v>0</v>
      </c>
      <c r="BB22" s="129">
        <f t="shared" si="2"/>
        <v>0</v>
      </c>
      <c r="BC22" s="129">
        <f t="shared" si="3"/>
        <v>0</v>
      </c>
      <c r="BD22" s="129">
        <f t="shared" si="4"/>
        <v>0</v>
      </c>
      <c r="BE22" s="129">
        <f t="shared" si="5"/>
        <v>0</v>
      </c>
      <c r="CZ22" s="129">
        <v>0</v>
      </c>
    </row>
    <row r="23" spans="1:104" ht="12.75">
      <c r="A23" s="152">
        <v>16</v>
      </c>
      <c r="B23" s="153" t="s">
        <v>109</v>
      </c>
      <c r="C23" s="154" t="s">
        <v>110</v>
      </c>
      <c r="D23" s="155" t="s">
        <v>90</v>
      </c>
      <c r="E23" s="156">
        <v>2</v>
      </c>
      <c r="F23" s="156"/>
      <c r="G23" s="157">
        <f t="shared" si="0"/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 t="shared" si="1"/>
        <v>0</v>
      </c>
      <c r="BB23" s="129">
        <f t="shared" si="2"/>
        <v>0</v>
      </c>
      <c r="BC23" s="129">
        <f t="shared" si="3"/>
        <v>0</v>
      </c>
      <c r="BD23" s="129">
        <f t="shared" si="4"/>
        <v>0</v>
      </c>
      <c r="BE23" s="129">
        <f t="shared" si="5"/>
        <v>0</v>
      </c>
      <c r="CZ23" s="129">
        <v>5E-05</v>
      </c>
    </row>
    <row r="24" spans="1:104" ht="12.75">
      <c r="A24" s="152">
        <v>17</v>
      </c>
      <c r="B24" s="153" t="s">
        <v>111</v>
      </c>
      <c r="C24" s="154" t="s">
        <v>112</v>
      </c>
      <c r="D24" s="155" t="s">
        <v>90</v>
      </c>
      <c r="E24" s="156">
        <v>2</v>
      </c>
      <c r="F24" s="156"/>
      <c r="G24" s="157">
        <f t="shared" si="0"/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 t="shared" si="1"/>
        <v>0</v>
      </c>
      <c r="BB24" s="129">
        <f t="shared" si="2"/>
        <v>0</v>
      </c>
      <c r="BC24" s="129">
        <f t="shared" si="3"/>
        <v>0</v>
      </c>
      <c r="BD24" s="129">
        <f t="shared" si="4"/>
        <v>0</v>
      </c>
      <c r="BE24" s="129">
        <f t="shared" si="5"/>
        <v>0</v>
      </c>
      <c r="CZ24" s="129">
        <v>0</v>
      </c>
    </row>
    <row r="25" spans="1:104" ht="12.75">
      <c r="A25" s="152">
        <v>18</v>
      </c>
      <c r="B25" s="153" t="s">
        <v>113</v>
      </c>
      <c r="C25" s="154" t="s">
        <v>114</v>
      </c>
      <c r="D25" s="155" t="s">
        <v>90</v>
      </c>
      <c r="E25" s="156">
        <v>4</v>
      </c>
      <c r="F25" s="156"/>
      <c r="G25" s="157">
        <f t="shared" si="0"/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 t="shared" si="1"/>
        <v>0</v>
      </c>
      <c r="BB25" s="129">
        <f t="shared" si="2"/>
        <v>0</v>
      </c>
      <c r="BC25" s="129">
        <f t="shared" si="3"/>
        <v>0</v>
      </c>
      <c r="BD25" s="129">
        <f t="shared" si="4"/>
        <v>0</v>
      </c>
      <c r="BE25" s="129">
        <f t="shared" si="5"/>
        <v>0</v>
      </c>
      <c r="CZ25" s="129">
        <v>0</v>
      </c>
    </row>
    <row r="26" spans="1:104" ht="12.75">
      <c r="A26" s="152">
        <v>19</v>
      </c>
      <c r="B26" s="153" t="s">
        <v>115</v>
      </c>
      <c r="C26" s="154" t="s">
        <v>116</v>
      </c>
      <c r="D26" s="155" t="s">
        <v>90</v>
      </c>
      <c r="E26" s="156">
        <v>2</v>
      </c>
      <c r="F26" s="156"/>
      <c r="G26" s="157">
        <f t="shared" si="0"/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 t="shared" si="1"/>
        <v>0</v>
      </c>
      <c r="BB26" s="129">
        <f t="shared" si="2"/>
        <v>0</v>
      </c>
      <c r="BC26" s="129">
        <f t="shared" si="3"/>
        <v>0</v>
      </c>
      <c r="BD26" s="129">
        <f t="shared" si="4"/>
        <v>0</v>
      </c>
      <c r="BE26" s="129">
        <f t="shared" si="5"/>
        <v>0</v>
      </c>
      <c r="CZ26" s="129">
        <v>0</v>
      </c>
    </row>
    <row r="27" spans="1:104" ht="12.75">
      <c r="A27" s="152">
        <v>20</v>
      </c>
      <c r="B27" s="153" t="s">
        <v>117</v>
      </c>
      <c r="C27" s="154" t="s">
        <v>118</v>
      </c>
      <c r="D27" s="155" t="s">
        <v>90</v>
      </c>
      <c r="E27" s="156">
        <v>4</v>
      </c>
      <c r="F27" s="156"/>
      <c r="G27" s="157">
        <f t="shared" si="0"/>
        <v>0</v>
      </c>
      <c r="O27" s="151">
        <v>2</v>
      </c>
      <c r="AA27" s="129">
        <v>1</v>
      </c>
      <c r="AB27" s="129">
        <v>1</v>
      </c>
      <c r="AC27" s="129">
        <v>1</v>
      </c>
      <c r="AZ27" s="129">
        <v>1</v>
      </c>
      <c r="BA27" s="129">
        <f t="shared" si="1"/>
        <v>0</v>
      </c>
      <c r="BB27" s="129">
        <f t="shared" si="2"/>
        <v>0</v>
      </c>
      <c r="BC27" s="129">
        <f t="shared" si="3"/>
        <v>0</v>
      </c>
      <c r="BD27" s="129">
        <f t="shared" si="4"/>
        <v>0</v>
      </c>
      <c r="BE27" s="129">
        <f t="shared" si="5"/>
        <v>0</v>
      </c>
      <c r="CZ27" s="129">
        <v>0</v>
      </c>
    </row>
    <row r="28" spans="1:104" ht="12.75">
      <c r="A28" s="152">
        <v>21</v>
      </c>
      <c r="B28" s="153" t="s">
        <v>101</v>
      </c>
      <c r="C28" s="154" t="s">
        <v>102</v>
      </c>
      <c r="D28" s="155" t="s">
        <v>90</v>
      </c>
      <c r="E28" s="156">
        <v>2</v>
      </c>
      <c r="F28" s="156"/>
      <c r="G28" s="157">
        <f t="shared" si="0"/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 t="shared" si="1"/>
        <v>0</v>
      </c>
      <c r="BB28" s="129">
        <f t="shared" si="2"/>
        <v>0</v>
      </c>
      <c r="BC28" s="129">
        <f t="shared" si="3"/>
        <v>0</v>
      </c>
      <c r="BD28" s="129">
        <f t="shared" si="4"/>
        <v>0</v>
      </c>
      <c r="BE28" s="129">
        <f t="shared" si="5"/>
        <v>0</v>
      </c>
      <c r="CZ28" s="129">
        <v>0</v>
      </c>
    </row>
    <row r="29" spans="1:104" ht="12.75">
      <c r="A29" s="152">
        <v>22</v>
      </c>
      <c r="B29" s="153" t="s">
        <v>119</v>
      </c>
      <c r="C29" s="154" t="s">
        <v>120</v>
      </c>
      <c r="D29" s="155" t="s">
        <v>90</v>
      </c>
      <c r="E29" s="156">
        <v>4</v>
      </c>
      <c r="F29" s="156"/>
      <c r="G29" s="157">
        <f t="shared" si="0"/>
        <v>0</v>
      </c>
      <c r="O29" s="151">
        <v>2</v>
      </c>
      <c r="AA29" s="129">
        <v>1</v>
      </c>
      <c r="AB29" s="129">
        <v>1</v>
      </c>
      <c r="AC29" s="129">
        <v>1</v>
      </c>
      <c r="AZ29" s="129">
        <v>1</v>
      </c>
      <c r="BA29" s="129">
        <f t="shared" si="1"/>
        <v>0</v>
      </c>
      <c r="BB29" s="129">
        <f t="shared" si="2"/>
        <v>0</v>
      </c>
      <c r="BC29" s="129">
        <f t="shared" si="3"/>
        <v>0</v>
      </c>
      <c r="BD29" s="129">
        <f t="shared" si="4"/>
        <v>0</v>
      </c>
      <c r="BE29" s="129">
        <f t="shared" si="5"/>
        <v>0</v>
      </c>
      <c r="CZ29" s="129">
        <v>0</v>
      </c>
    </row>
    <row r="30" spans="1:104" ht="22.5">
      <c r="A30" s="152">
        <v>23</v>
      </c>
      <c r="B30" s="153" t="s">
        <v>105</v>
      </c>
      <c r="C30" s="154" t="s">
        <v>121</v>
      </c>
      <c r="D30" s="155" t="s">
        <v>90</v>
      </c>
      <c r="E30" s="156">
        <v>2</v>
      </c>
      <c r="F30" s="156"/>
      <c r="G30" s="157">
        <f t="shared" si="0"/>
        <v>0</v>
      </c>
      <c r="O30" s="151">
        <v>2</v>
      </c>
      <c r="AA30" s="129">
        <v>12</v>
      </c>
      <c r="AB30" s="129">
        <v>0</v>
      </c>
      <c r="AC30" s="129">
        <v>28</v>
      </c>
      <c r="AZ30" s="129">
        <v>1</v>
      </c>
      <c r="BA30" s="129">
        <f t="shared" si="1"/>
        <v>0</v>
      </c>
      <c r="BB30" s="129">
        <f t="shared" si="2"/>
        <v>0</v>
      </c>
      <c r="BC30" s="129">
        <f t="shared" si="3"/>
        <v>0</v>
      </c>
      <c r="BD30" s="129">
        <f t="shared" si="4"/>
        <v>0</v>
      </c>
      <c r="BE30" s="129">
        <f t="shared" si="5"/>
        <v>0</v>
      </c>
      <c r="CZ30" s="129">
        <v>0</v>
      </c>
    </row>
    <row r="31" spans="1:57" ht="12.75">
      <c r="A31" s="158"/>
      <c r="B31" s="159" t="s">
        <v>70</v>
      </c>
      <c r="C31" s="160" t="str">
        <f>CONCATENATE(B7," ",C7)</f>
        <v>1 Zemní práce</v>
      </c>
      <c r="D31" s="158"/>
      <c r="E31" s="161"/>
      <c r="F31" s="161"/>
      <c r="G31" s="162">
        <f>SUM(G7:G30)</f>
        <v>0</v>
      </c>
      <c r="O31" s="151">
        <v>4</v>
      </c>
      <c r="BA31" s="163">
        <f>SUM(BA7:BA30)</f>
        <v>0</v>
      </c>
      <c r="BB31" s="163">
        <f>SUM(BB7:BB30)</f>
        <v>0</v>
      </c>
      <c r="BC31" s="163">
        <f>SUM(BC7:BC30)</f>
        <v>0</v>
      </c>
      <c r="BD31" s="163">
        <f>SUM(BD7:BD30)</f>
        <v>0</v>
      </c>
      <c r="BE31" s="163">
        <f>SUM(BE7:BE30)</f>
        <v>0</v>
      </c>
    </row>
    <row r="32" spans="1:15" ht="12.75">
      <c r="A32" s="144" t="s">
        <v>67</v>
      </c>
      <c r="B32" s="145" t="s">
        <v>122</v>
      </c>
      <c r="C32" s="146" t="s">
        <v>123</v>
      </c>
      <c r="D32" s="147"/>
      <c r="E32" s="148"/>
      <c r="F32" s="148"/>
      <c r="G32" s="149"/>
      <c r="H32" s="150"/>
      <c r="I32" s="150"/>
      <c r="O32" s="151">
        <v>1</v>
      </c>
    </row>
    <row r="33" spans="1:104" ht="22.5">
      <c r="A33" s="152">
        <v>24</v>
      </c>
      <c r="B33" s="153" t="s">
        <v>124</v>
      </c>
      <c r="C33" s="154" t="s">
        <v>125</v>
      </c>
      <c r="D33" s="155" t="s">
        <v>87</v>
      </c>
      <c r="E33" s="156">
        <v>210.5</v>
      </c>
      <c r="F33" s="156"/>
      <c r="G33" s="157">
        <f aca="true" t="shared" si="6" ref="G33:G38">E33*F33</f>
        <v>0</v>
      </c>
      <c r="O33" s="151">
        <v>2</v>
      </c>
      <c r="AA33" s="129">
        <v>12</v>
      </c>
      <c r="AB33" s="129">
        <v>0</v>
      </c>
      <c r="AC33" s="129">
        <v>55</v>
      </c>
      <c r="AZ33" s="129">
        <v>1</v>
      </c>
      <c r="BA33" s="129">
        <f aca="true" t="shared" si="7" ref="BA33:BA38">IF(AZ33=1,G33,0)</f>
        <v>0</v>
      </c>
      <c r="BB33" s="129">
        <f aca="true" t="shared" si="8" ref="BB33:BB38">IF(AZ33=2,G33,0)</f>
        <v>0</v>
      </c>
      <c r="BC33" s="129">
        <f aca="true" t="shared" si="9" ref="BC33:BC38">IF(AZ33=3,G33,0)</f>
        <v>0</v>
      </c>
      <c r="BD33" s="129">
        <f aca="true" t="shared" si="10" ref="BD33:BD38">IF(AZ33=4,G33,0)</f>
        <v>0</v>
      </c>
      <c r="BE33" s="129">
        <f aca="true" t="shared" si="11" ref="BE33:BE38">IF(AZ33=5,G33,0)</f>
        <v>0</v>
      </c>
      <c r="CZ33" s="129">
        <v>0.33446</v>
      </c>
    </row>
    <row r="34" spans="1:104" ht="22.5">
      <c r="A34" s="152">
        <v>25</v>
      </c>
      <c r="B34" s="153" t="s">
        <v>126</v>
      </c>
      <c r="C34" s="154" t="s">
        <v>127</v>
      </c>
      <c r="D34" s="155" t="s">
        <v>87</v>
      </c>
      <c r="E34" s="156">
        <v>210.5</v>
      </c>
      <c r="F34" s="156"/>
      <c r="G34" s="157">
        <f t="shared" si="6"/>
        <v>0</v>
      </c>
      <c r="O34" s="151">
        <v>2</v>
      </c>
      <c r="AA34" s="129">
        <v>12</v>
      </c>
      <c r="AB34" s="129">
        <v>0</v>
      </c>
      <c r="AC34" s="129">
        <v>56</v>
      </c>
      <c r="AZ34" s="129">
        <v>1</v>
      </c>
      <c r="BA34" s="129">
        <f t="shared" si="7"/>
        <v>0</v>
      </c>
      <c r="BB34" s="129">
        <f t="shared" si="8"/>
        <v>0</v>
      </c>
      <c r="BC34" s="129">
        <f t="shared" si="9"/>
        <v>0</v>
      </c>
      <c r="BD34" s="129">
        <f t="shared" si="10"/>
        <v>0</v>
      </c>
      <c r="BE34" s="129">
        <f t="shared" si="11"/>
        <v>0</v>
      </c>
      <c r="CZ34" s="129">
        <v>0.3708</v>
      </c>
    </row>
    <row r="35" spans="1:104" ht="12.75">
      <c r="A35" s="152">
        <v>26</v>
      </c>
      <c r="B35" s="153" t="s">
        <v>128</v>
      </c>
      <c r="C35" s="154" t="s">
        <v>129</v>
      </c>
      <c r="D35" s="155" t="s">
        <v>87</v>
      </c>
      <c r="E35" s="156">
        <v>210</v>
      </c>
      <c r="F35" s="156"/>
      <c r="G35" s="157">
        <f t="shared" si="6"/>
        <v>0</v>
      </c>
      <c r="O35" s="151">
        <v>2</v>
      </c>
      <c r="AA35" s="129">
        <v>12</v>
      </c>
      <c r="AB35" s="129">
        <v>0</v>
      </c>
      <c r="AC35" s="129">
        <v>54</v>
      </c>
      <c r="AZ35" s="129">
        <v>1</v>
      </c>
      <c r="BA35" s="129">
        <f t="shared" si="7"/>
        <v>0</v>
      </c>
      <c r="BB35" s="129">
        <f t="shared" si="8"/>
        <v>0</v>
      </c>
      <c r="BC35" s="129">
        <f t="shared" si="9"/>
        <v>0</v>
      </c>
      <c r="BD35" s="129">
        <f t="shared" si="10"/>
        <v>0</v>
      </c>
      <c r="BE35" s="129">
        <f t="shared" si="11"/>
        <v>0</v>
      </c>
      <c r="CZ35" s="129">
        <v>0.18463</v>
      </c>
    </row>
    <row r="36" spans="1:104" ht="12.75">
      <c r="A36" s="152">
        <v>27</v>
      </c>
      <c r="B36" s="153" t="s">
        <v>130</v>
      </c>
      <c r="C36" s="154" t="s">
        <v>131</v>
      </c>
      <c r="D36" s="155" t="s">
        <v>84</v>
      </c>
      <c r="E36" s="156">
        <v>125.84</v>
      </c>
      <c r="F36" s="156"/>
      <c r="G36" s="157">
        <f t="shared" si="6"/>
        <v>0</v>
      </c>
      <c r="O36" s="151">
        <v>2</v>
      </c>
      <c r="AA36" s="129">
        <v>1</v>
      </c>
      <c r="AB36" s="129">
        <v>1</v>
      </c>
      <c r="AC36" s="129">
        <v>1</v>
      </c>
      <c r="AZ36" s="129">
        <v>1</v>
      </c>
      <c r="BA36" s="129">
        <f t="shared" si="7"/>
        <v>0</v>
      </c>
      <c r="BB36" s="129">
        <f t="shared" si="8"/>
        <v>0</v>
      </c>
      <c r="BC36" s="129">
        <f t="shared" si="9"/>
        <v>0</v>
      </c>
      <c r="BD36" s="129">
        <f t="shared" si="10"/>
        <v>0</v>
      </c>
      <c r="BE36" s="129">
        <f t="shared" si="11"/>
        <v>0</v>
      </c>
      <c r="CZ36" s="129">
        <v>1</v>
      </c>
    </row>
    <row r="37" spans="1:104" ht="12.75">
      <c r="A37" s="152">
        <v>28</v>
      </c>
      <c r="B37" s="153" t="s">
        <v>132</v>
      </c>
      <c r="C37" s="154" t="s">
        <v>133</v>
      </c>
      <c r="D37" s="155" t="s">
        <v>87</v>
      </c>
      <c r="E37" s="156">
        <v>1573</v>
      </c>
      <c r="F37" s="156"/>
      <c r="G37" s="157">
        <f t="shared" si="6"/>
        <v>0</v>
      </c>
      <c r="O37" s="151">
        <v>2</v>
      </c>
      <c r="AA37" s="129">
        <v>1</v>
      </c>
      <c r="AB37" s="129">
        <v>1</v>
      </c>
      <c r="AC37" s="129">
        <v>1</v>
      </c>
      <c r="AZ37" s="129">
        <v>1</v>
      </c>
      <c r="BA37" s="129">
        <f t="shared" si="7"/>
        <v>0</v>
      </c>
      <c r="BB37" s="129">
        <f t="shared" si="8"/>
        <v>0</v>
      </c>
      <c r="BC37" s="129">
        <f t="shared" si="9"/>
        <v>0</v>
      </c>
      <c r="BD37" s="129">
        <f t="shared" si="10"/>
        <v>0</v>
      </c>
      <c r="BE37" s="129">
        <f t="shared" si="11"/>
        <v>0</v>
      </c>
      <c r="CZ37" s="129">
        <v>0.00061</v>
      </c>
    </row>
    <row r="38" spans="1:104" ht="12.75">
      <c r="A38" s="152">
        <v>29</v>
      </c>
      <c r="B38" s="153" t="s">
        <v>134</v>
      </c>
      <c r="C38" s="154" t="s">
        <v>135</v>
      </c>
      <c r="D38" s="155" t="s">
        <v>87</v>
      </c>
      <c r="E38" s="156">
        <v>1573</v>
      </c>
      <c r="F38" s="156"/>
      <c r="G38" s="157">
        <f t="shared" si="6"/>
        <v>0</v>
      </c>
      <c r="O38" s="151">
        <v>2</v>
      </c>
      <c r="AA38" s="129">
        <v>1</v>
      </c>
      <c r="AB38" s="129">
        <v>1</v>
      </c>
      <c r="AC38" s="129">
        <v>1</v>
      </c>
      <c r="AZ38" s="129">
        <v>1</v>
      </c>
      <c r="BA38" s="129">
        <f t="shared" si="7"/>
        <v>0</v>
      </c>
      <c r="BB38" s="129">
        <f t="shared" si="8"/>
        <v>0</v>
      </c>
      <c r="BC38" s="129">
        <f t="shared" si="9"/>
        <v>0</v>
      </c>
      <c r="BD38" s="129">
        <f t="shared" si="10"/>
        <v>0</v>
      </c>
      <c r="BE38" s="129">
        <f t="shared" si="11"/>
        <v>0</v>
      </c>
      <c r="CZ38" s="129">
        <v>0.12966</v>
      </c>
    </row>
    <row r="39" spans="1:57" ht="12.75">
      <c r="A39" s="158"/>
      <c r="B39" s="159" t="s">
        <v>70</v>
      </c>
      <c r="C39" s="160" t="str">
        <f>CONCATENATE(B32," ",C32)</f>
        <v>5 Komunikace</v>
      </c>
      <c r="D39" s="158"/>
      <c r="E39" s="161"/>
      <c r="F39" s="161"/>
      <c r="G39" s="162">
        <f>SUM(G32:G38)</f>
        <v>0</v>
      </c>
      <c r="O39" s="151">
        <v>4</v>
      </c>
      <c r="BA39" s="163">
        <f>SUM(BA32:BA38)</f>
        <v>0</v>
      </c>
      <c r="BB39" s="163">
        <f>SUM(BB32:BB38)</f>
        <v>0</v>
      </c>
      <c r="BC39" s="163">
        <f>SUM(BC32:BC38)</f>
        <v>0</v>
      </c>
      <c r="BD39" s="163">
        <f>SUM(BD32:BD38)</f>
        <v>0</v>
      </c>
      <c r="BE39" s="163">
        <f>SUM(BE32:BE38)</f>
        <v>0</v>
      </c>
    </row>
    <row r="40" spans="1:15" ht="12.75">
      <c r="A40" s="144" t="s">
        <v>67</v>
      </c>
      <c r="B40" s="145" t="s">
        <v>136</v>
      </c>
      <c r="C40" s="146" t="s">
        <v>137</v>
      </c>
      <c r="D40" s="147"/>
      <c r="E40" s="148"/>
      <c r="F40" s="148"/>
      <c r="G40" s="149"/>
      <c r="H40" s="150"/>
      <c r="I40" s="150"/>
      <c r="O40" s="151">
        <v>1</v>
      </c>
    </row>
    <row r="41" spans="1:104" ht="22.5">
      <c r="A41" s="152">
        <v>30</v>
      </c>
      <c r="B41" s="153" t="s">
        <v>124</v>
      </c>
      <c r="C41" s="154" t="s">
        <v>138</v>
      </c>
      <c r="D41" s="155" t="s">
        <v>87</v>
      </c>
      <c r="E41" s="156">
        <v>191.5</v>
      </c>
      <c r="F41" s="156"/>
      <c r="G41" s="157">
        <f aca="true" t="shared" si="12" ref="G41:G47">E41*F41</f>
        <v>0</v>
      </c>
      <c r="O41" s="151">
        <v>2</v>
      </c>
      <c r="AA41" s="129">
        <v>12</v>
      </c>
      <c r="AB41" s="129">
        <v>0</v>
      </c>
      <c r="AC41" s="129">
        <v>29</v>
      </c>
      <c r="AZ41" s="129">
        <v>1</v>
      </c>
      <c r="BA41" s="129">
        <f aca="true" t="shared" si="13" ref="BA41:BA47">IF(AZ41=1,G41,0)</f>
        <v>0</v>
      </c>
      <c r="BB41" s="129">
        <f aca="true" t="shared" si="14" ref="BB41:BB47">IF(AZ41=2,G41,0)</f>
        <v>0</v>
      </c>
      <c r="BC41" s="129">
        <f aca="true" t="shared" si="15" ref="BC41:BC47">IF(AZ41=3,G41,0)</f>
        <v>0</v>
      </c>
      <c r="BD41" s="129">
        <f aca="true" t="shared" si="16" ref="BD41:BD47">IF(AZ41=4,G41,0)</f>
        <v>0</v>
      </c>
      <c r="BE41" s="129">
        <f aca="true" t="shared" si="17" ref="BE41:BE47">IF(AZ41=5,G41,0)</f>
        <v>0</v>
      </c>
      <c r="CZ41" s="129">
        <v>0.33446</v>
      </c>
    </row>
    <row r="42" spans="1:104" ht="12.75">
      <c r="A42" s="152">
        <v>31</v>
      </c>
      <c r="B42" s="153" t="s">
        <v>126</v>
      </c>
      <c r="C42" s="154" t="s">
        <v>139</v>
      </c>
      <c r="D42" s="155" t="s">
        <v>87</v>
      </c>
      <c r="E42" s="156">
        <v>61.8</v>
      </c>
      <c r="F42" s="156"/>
      <c r="G42" s="157">
        <f t="shared" si="12"/>
        <v>0</v>
      </c>
      <c r="O42" s="151">
        <v>2</v>
      </c>
      <c r="AA42" s="129">
        <v>12</v>
      </c>
      <c r="AB42" s="129">
        <v>0</v>
      </c>
      <c r="AC42" s="129">
        <v>30</v>
      </c>
      <c r="AZ42" s="129">
        <v>1</v>
      </c>
      <c r="BA42" s="129">
        <f t="shared" si="13"/>
        <v>0</v>
      </c>
      <c r="BB42" s="129">
        <f t="shared" si="14"/>
        <v>0</v>
      </c>
      <c r="BC42" s="129">
        <f t="shared" si="15"/>
        <v>0</v>
      </c>
      <c r="BD42" s="129">
        <f t="shared" si="16"/>
        <v>0</v>
      </c>
      <c r="BE42" s="129">
        <f t="shared" si="17"/>
        <v>0</v>
      </c>
      <c r="CZ42" s="129">
        <v>0.3708</v>
      </c>
    </row>
    <row r="43" spans="1:104" ht="12.75">
      <c r="A43" s="152">
        <v>32</v>
      </c>
      <c r="B43" s="153" t="s">
        <v>140</v>
      </c>
      <c r="C43" s="154" t="s">
        <v>141</v>
      </c>
      <c r="D43" s="155" t="s">
        <v>87</v>
      </c>
      <c r="E43" s="156">
        <v>191.5</v>
      </c>
      <c r="F43" s="156"/>
      <c r="G43" s="157">
        <f t="shared" si="12"/>
        <v>0</v>
      </c>
      <c r="O43" s="151">
        <v>2</v>
      </c>
      <c r="AA43" s="129">
        <v>1</v>
      </c>
      <c r="AB43" s="129">
        <v>1</v>
      </c>
      <c r="AC43" s="129">
        <v>1</v>
      </c>
      <c r="AZ43" s="129">
        <v>1</v>
      </c>
      <c r="BA43" s="129">
        <f t="shared" si="13"/>
        <v>0</v>
      </c>
      <c r="BB43" s="129">
        <f t="shared" si="14"/>
        <v>0</v>
      </c>
      <c r="BC43" s="129">
        <f t="shared" si="15"/>
        <v>0</v>
      </c>
      <c r="BD43" s="129">
        <f t="shared" si="16"/>
        <v>0</v>
      </c>
      <c r="BE43" s="129">
        <f t="shared" si="17"/>
        <v>0</v>
      </c>
      <c r="CZ43" s="129">
        <v>0.08425</v>
      </c>
    </row>
    <row r="44" spans="1:104" ht="12.75">
      <c r="A44" s="152">
        <v>33</v>
      </c>
      <c r="B44" s="153" t="s">
        <v>142</v>
      </c>
      <c r="C44" s="154" t="s">
        <v>143</v>
      </c>
      <c r="D44" s="155" t="s">
        <v>87</v>
      </c>
      <c r="E44" s="156">
        <v>195.33</v>
      </c>
      <c r="F44" s="156"/>
      <c r="G44" s="157">
        <f t="shared" si="12"/>
        <v>0</v>
      </c>
      <c r="O44" s="151">
        <v>2</v>
      </c>
      <c r="AA44" s="129">
        <v>12</v>
      </c>
      <c r="AB44" s="129">
        <v>0</v>
      </c>
      <c r="AC44" s="129">
        <v>32</v>
      </c>
      <c r="AZ44" s="129">
        <v>1</v>
      </c>
      <c r="BA44" s="129">
        <f t="shared" si="13"/>
        <v>0</v>
      </c>
      <c r="BB44" s="129">
        <f t="shared" si="14"/>
        <v>0</v>
      </c>
      <c r="BC44" s="129">
        <f t="shared" si="15"/>
        <v>0</v>
      </c>
      <c r="BD44" s="129">
        <f t="shared" si="16"/>
        <v>0</v>
      </c>
      <c r="BE44" s="129">
        <f t="shared" si="17"/>
        <v>0</v>
      </c>
      <c r="CZ44" s="129">
        <v>0</v>
      </c>
    </row>
    <row r="45" spans="1:104" ht="12.75">
      <c r="A45" s="152">
        <v>34</v>
      </c>
      <c r="B45" s="153" t="s">
        <v>144</v>
      </c>
      <c r="C45" s="154" t="s">
        <v>145</v>
      </c>
      <c r="D45" s="155" t="s">
        <v>87</v>
      </c>
      <c r="E45" s="156">
        <v>59.2</v>
      </c>
      <c r="F45" s="156"/>
      <c r="G45" s="157">
        <f t="shared" si="12"/>
        <v>0</v>
      </c>
      <c r="O45" s="151">
        <v>2</v>
      </c>
      <c r="AA45" s="129">
        <v>1</v>
      </c>
      <c r="AB45" s="129">
        <v>1</v>
      </c>
      <c r="AC45" s="129">
        <v>1</v>
      </c>
      <c r="AZ45" s="129">
        <v>1</v>
      </c>
      <c r="BA45" s="129">
        <f t="shared" si="13"/>
        <v>0</v>
      </c>
      <c r="BB45" s="129">
        <f t="shared" si="14"/>
        <v>0</v>
      </c>
      <c r="BC45" s="129">
        <f t="shared" si="15"/>
        <v>0</v>
      </c>
      <c r="BD45" s="129">
        <f t="shared" si="16"/>
        <v>0</v>
      </c>
      <c r="BE45" s="129">
        <f t="shared" si="17"/>
        <v>0</v>
      </c>
      <c r="CZ45" s="129">
        <v>0.10362</v>
      </c>
    </row>
    <row r="46" spans="1:104" ht="12.75">
      <c r="A46" s="152">
        <v>35</v>
      </c>
      <c r="B46" s="153" t="s">
        <v>142</v>
      </c>
      <c r="C46" s="154" t="s">
        <v>146</v>
      </c>
      <c r="D46" s="155" t="s">
        <v>87</v>
      </c>
      <c r="E46" s="156">
        <v>54.08</v>
      </c>
      <c r="F46" s="156"/>
      <c r="G46" s="157">
        <f t="shared" si="12"/>
        <v>0</v>
      </c>
      <c r="O46" s="151">
        <v>2</v>
      </c>
      <c r="AA46" s="129">
        <v>12</v>
      </c>
      <c r="AB46" s="129">
        <v>0</v>
      </c>
      <c r="AC46" s="129">
        <v>34</v>
      </c>
      <c r="AZ46" s="129">
        <v>1</v>
      </c>
      <c r="BA46" s="129">
        <f t="shared" si="13"/>
        <v>0</v>
      </c>
      <c r="BB46" s="129">
        <f t="shared" si="14"/>
        <v>0</v>
      </c>
      <c r="BC46" s="129">
        <f t="shared" si="15"/>
        <v>0</v>
      </c>
      <c r="BD46" s="129">
        <f t="shared" si="16"/>
        <v>0</v>
      </c>
      <c r="BE46" s="129">
        <f t="shared" si="17"/>
        <v>0</v>
      </c>
      <c r="CZ46" s="129">
        <v>0</v>
      </c>
    </row>
    <row r="47" spans="1:104" ht="12.75">
      <c r="A47" s="152">
        <v>36</v>
      </c>
      <c r="B47" s="153" t="s">
        <v>142</v>
      </c>
      <c r="C47" s="154" t="s">
        <v>147</v>
      </c>
      <c r="D47" s="155" t="s">
        <v>87</v>
      </c>
      <c r="E47" s="156">
        <v>6.9</v>
      </c>
      <c r="F47" s="156"/>
      <c r="G47" s="157">
        <f t="shared" si="12"/>
        <v>0</v>
      </c>
      <c r="O47" s="151">
        <v>2</v>
      </c>
      <c r="AA47" s="129">
        <v>12</v>
      </c>
      <c r="AB47" s="129">
        <v>0</v>
      </c>
      <c r="AC47" s="129">
        <v>35</v>
      </c>
      <c r="AZ47" s="129">
        <v>1</v>
      </c>
      <c r="BA47" s="129">
        <f t="shared" si="13"/>
        <v>0</v>
      </c>
      <c r="BB47" s="129">
        <f t="shared" si="14"/>
        <v>0</v>
      </c>
      <c r="BC47" s="129">
        <f t="shared" si="15"/>
        <v>0</v>
      </c>
      <c r="BD47" s="129">
        <f t="shared" si="16"/>
        <v>0</v>
      </c>
      <c r="BE47" s="129">
        <f t="shared" si="17"/>
        <v>0</v>
      </c>
      <c r="CZ47" s="129">
        <v>0</v>
      </c>
    </row>
    <row r="48" spans="1:57" ht="12.75">
      <c r="A48" s="158"/>
      <c r="B48" s="159" t="s">
        <v>70</v>
      </c>
      <c r="C48" s="160" t="str">
        <f>CONCATENATE(B40," ",C40)</f>
        <v>59 Dlažby a předlažby komunikací</v>
      </c>
      <c r="D48" s="158"/>
      <c r="E48" s="161"/>
      <c r="F48" s="161"/>
      <c r="G48" s="162">
        <f>SUM(G40:G47)</f>
        <v>0</v>
      </c>
      <c r="O48" s="151">
        <v>4</v>
      </c>
      <c r="BA48" s="163">
        <f>SUM(BA40:BA47)</f>
        <v>0</v>
      </c>
      <c r="BB48" s="163">
        <f>SUM(BB40:BB47)</f>
        <v>0</v>
      </c>
      <c r="BC48" s="163">
        <f>SUM(BC40:BC47)</f>
        <v>0</v>
      </c>
      <c r="BD48" s="163">
        <f>SUM(BD40:BD47)</f>
        <v>0</v>
      </c>
      <c r="BE48" s="163">
        <f>SUM(BE40:BE47)</f>
        <v>0</v>
      </c>
    </row>
    <row r="49" spans="1:15" ht="12.75">
      <c r="A49" s="144" t="s">
        <v>67</v>
      </c>
      <c r="B49" s="145" t="s">
        <v>148</v>
      </c>
      <c r="C49" s="146" t="s">
        <v>149</v>
      </c>
      <c r="D49" s="147"/>
      <c r="E49" s="148"/>
      <c r="F49" s="148"/>
      <c r="G49" s="149"/>
      <c r="H49" s="150"/>
      <c r="I49" s="150"/>
      <c r="O49" s="151">
        <v>1</v>
      </c>
    </row>
    <row r="50" spans="1:104" ht="12.75">
      <c r="A50" s="152">
        <v>37</v>
      </c>
      <c r="B50" s="153" t="s">
        <v>150</v>
      </c>
      <c r="C50" s="154" t="s">
        <v>151</v>
      </c>
      <c r="D50" s="155" t="s">
        <v>152</v>
      </c>
      <c r="E50" s="156">
        <v>106</v>
      </c>
      <c r="F50" s="156"/>
      <c r="G50" s="157">
        <f aca="true" t="shared" si="18" ref="G50:G64">E50*F50</f>
        <v>0</v>
      </c>
      <c r="O50" s="151">
        <v>2</v>
      </c>
      <c r="AA50" s="129">
        <v>1</v>
      </c>
      <c r="AB50" s="129">
        <v>1</v>
      </c>
      <c r="AC50" s="129">
        <v>1</v>
      </c>
      <c r="AZ50" s="129">
        <v>1</v>
      </c>
      <c r="BA50" s="129">
        <f aca="true" t="shared" si="19" ref="BA50:BA64">IF(AZ50=1,G50,0)</f>
        <v>0</v>
      </c>
      <c r="BB50" s="129">
        <f aca="true" t="shared" si="20" ref="BB50:BB64">IF(AZ50=2,G50,0)</f>
        <v>0</v>
      </c>
      <c r="BC50" s="129">
        <f aca="true" t="shared" si="21" ref="BC50:BC64">IF(AZ50=3,G50,0)</f>
        <v>0</v>
      </c>
      <c r="BD50" s="129">
        <f aca="true" t="shared" si="22" ref="BD50:BD64">IF(AZ50=4,G50,0)</f>
        <v>0</v>
      </c>
      <c r="BE50" s="129">
        <f aca="true" t="shared" si="23" ref="BE50:BE64">IF(AZ50=5,G50,0)</f>
        <v>0</v>
      </c>
      <c r="CZ50" s="129">
        <v>0.2023</v>
      </c>
    </row>
    <row r="51" spans="1:104" ht="12.75">
      <c r="A51" s="152">
        <v>38</v>
      </c>
      <c r="B51" s="153" t="s">
        <v>153</v>
      </c>
      <c r="C51" s="154" t="s">
        <v>154</v>
      </c>
      <c r="D51" s="155" t="s">
        <v>90</v>
      </c>
      <c r="E51" s="156">
        <v>107.06</v>
      </c>
      <c r="F51" s="156"/>
      <c r="G51" s="157">
        <f t="shared" si="18"/>
        <v>0</v>
      </c>
      <c r="O51" s="151">
        <v>2</v>
      </c>
      <c r="AA51" s="129">
        <v>3</v>
      </c>
      <c r="AB51" s="129">
        <v>1</v>
      </c>
      <c r="AC51" s="129">
        <v>59217460</v>
      </c>
      <c r="AZ51" s="129">
        <v>1</v>
      </c>
      <c r="BA51" s="129">
        <f t="shared" si="19"/>
        <v>0</v>
      </c>
      <c r="BB51" s="129">
        <f t="shared" si="20"/>
        <v>0</v>
      </c>
      <c r="BC51" s="129">
        <f t="shared" si="21"/>
        <v>0</v>
      </c>
      <c r="BD51" s="129">
        <f t="shared" si="22"/>
        <v>0</v>
      </c>
      <c r="BE51" s="129">
        <f t="shared" si="23"/>
        <v>0</v>
      </c>
      <c r="CZ51" s="129">
        <v>0.081</v>
      </c>
    </row>
    <row r="52" spans="1:104" ht="12.75">
      <c r="A52" s="152">
        <v>39</v>
      </c>
      <c r="B52" s="153" t="s">
        <v>155</v>
      </c>
      <c r="C52" s="154" t="s">
        <v>156</v>
      </c>
      <c r="D52" s="155" t="s">
        <v>152</v>
      </c>
      <c r="E52" s="156">
        <v>58.6</v>
      </c>
      <c r="F52" s="156"/>
      <c r="G52" s="157">
        <f t="shared" si="18"/>
        <v>0</v>
      </c>
      <c r="O52" s="151">
        <v>2</v>
      </c>
      <c r="AA52" s="129">
        <v>1</v>
      </c>
      <c r="AB52" s="129">
        <v>1</v>
      </c>
      <c r="AC52" s="129">
        <v>1</v>
      </c>
      <c r="AZ52" s="129">
        <v>1</v>
      </c>
      <c r="BA52" s="129">
        <f t="shared" si="19"/>
        <v>0</v>
      </c>
      <c r="BB52" s="129">
        <f t="shared" si="20"/>
        <v>0</v>
      </c>
      <c r="BC52" s="129">
        <f t="shared" si="21"/>
        <v>0</v>
      </c>
      <c r="BD52" s="129">
        <f t="shared" si="22"/>
        <v>0</v>
      </c>
      <c r="BE52" s="129">
        <f t="shared" si="23"/>
        <v>0</v>
      </c>
      <c r="CZ52" s="129">
        <v>0.12962</v>
      </c>
    </row>
    <row r="53" spans="1:104" ht="12.75">
      <c r="A53" s="152">
        <v>40</v>
      </c>
      <c r="B53" s="153" t="s">
        <v>157</v>
      </c>
      <c r="C53" s="154" t="s">
        <v>158</v>
      </c>
      <c r="D53" s="155" t="s">
        <v>90</v>
      </c>
      <c r="E53" s="156">
        <v>59.186</v>
      </c>
      <c r="F53" s="156"/>
      <c r="G53" s="157">
        <f t="shared" si="18"/>
        <v>0</v>
      </c>
      <c r="O53" s="151">
        <v>2</v>
      </c>
      <c r="AA53" s="129">
        <v>3</v>
      </c>
      <c r="AB53" s="129">
        <v>1</v>
      </c>
      <c r="AC53" s="129">
        <v>59217330</v>
      </c>
      <c r="AZ53" s="129">
        <v>1</v>
      </c>
      <c r="BA53" s="129">
        <f t="shared" si="19"/>
        <v>0</v>
      </c>
      <c r="BB53" s="129">
        <f t="shared" si="20"/>
        <v>0</v>
      </c>
      <c r="BC53" s="129">
        <f t="shared" si="21"/>
        <v>0</v>
      </c>
      <c r="BD53" s="129">
        <f t="shared" si="22"/>
        <v>0</v>
      </c>
      <c r="BE53" s="129">
        <f t="shared" si="23"/>
        <v>0</v>
      </c>
      <c r="CZ53" s="129">
        <v>0.027</v>
      </c>
    </row>
    <row r="54" spans="1:104" ht="12.75">
      <c r="A54" s="152">
        <v>41</v>
      </c>
      <c r="B54" s="153" t="s">
        <v>159</v>
      </c>
      <c r="C54" s="154" t="s">
        <v>160</v>
      </c>
      <c r="D54" s="155" t="s">
        <v>152</v>
      </c>
      <c r="E54" s="156">
        <v>35</v>
      </c>
      <c r="F54" s="156"/>
      <c r="G54" s="157">
        <f t="shared" si="18"/>
        <v>0</v>
      </c>
      <c r="O54" s="151">
        <v>2</v>
      </c>
      <c r="AA54" s="129">
        <v>1</v>
      </c>
      <c r="AB54" s="129">
        <v>1</v>
      </c>
      <c r="AC54" s="129">
        <v>1</v>
      </c>
      <c r="AZ54" s="129">
        <v>1</v>
      </c>
      <c r="BA54" s="129">
        <f t="shared" si="19"/>
        <v>0</v>
      </c>
      <c r="BB54" s="129">
        <f t="shared" si="20"/>
        <v>0</v>
      </c>
      <c r="BC54" s="129">
        <f t="shared" si="21"/>
        <v>0</v>
      </c>
      <c r="BD54" s="129">
        <f t="shared" si="22"/>
        <v>0</v>
      </c>
      <c r="BE54" s="129">
        <f t="shared" si="23"/>
        <v>0</v>
      </c>
      <c r="CZ54" s="129">
        <v>0</v>
      </c>
    </row>
    <row r="55" spans="1:104" ht="12.75">
      <c r="A55" s="152">
        <v>42</v>
      </c>
      <c r="B55" s="153" t="s">
        <v>161</v>
      </c>
      <c r="C55" s="154" t="s">
        <v>162</v>
      </c>
      <c r="D55" s="155" t="s">
        <v>152</v>
      </c>
      <c r="E55" s="156">
        <v>35</v>
      </c>
      <c r="F55" s="156"/>
      <c r="G55" s="157">
        <f t="shared" si="18"/>
        <v>0</v>
      </c>
      <c r="O55" s="151">
        <v>2</v>
      </c>
      <c r="AA55" s="129">
        <v>1</v>
      </c>
      <c r="AB55" s="129">
        <v>1</v>
      </c>
      <c r="AC55" s="129">
        <v>1</v>
      </c>
      <c r="AZ55" s="129">
        <v>1</v>
      </c>
      <c r="BA55" s="129">
        <f t="shared" si="19"/>
        <v>0</v>
      </c>
      <c r="BB55" s="129">
        <f t="shared" si="20"/>
        <v>0</v>
      </c>
      <c r="BC55" s="129">
        <f t="shared" si="21"/>
        <v>0</v>
      </c>
      <c r="BD55" s="129">
        <f t="shared" si="22"/>
        <v>0</v>
      </c>
      <c r="BE55" s="129">
        <f t="shared" si="23"/>
        <v>0</v>
      </c>
      <c r="CZ55" s="129">
        <v>0.0036</v>
      </c>
    </row>
    <row r="56" spans="1:104" ht="12.75">
      <c r="A56" s="152">
        <v>43</v>
      </c>
      <c r="B56" s="153" t="s">
        <v>163</v>
      </c>
      <c r="C56" s="154" t="s">
        <v>164</v>
      </c>
      <c r="D56" s="155" t="s">
        <v>152</v>
      </c>
      <c r="E56" s="156">
        <v>250</v>
      </c>
      <c r="F56" s="156"/>
      <c r="G56" s="157">
        <f t="shared" si="18"/>
        <v>0</v>
      </c>
      <c r="O56" s="151">
        <v>2</v>
      </c>
      <c r="AA56" s="129">
        <v>1</v>
      </c>
      <c r="AB56" s="129">
        <v>1</v>
      </c>
      <c r="AC56" s="129">
        <v>1</v>
      </c>
      <c r="AZ56" s="129">
        <v>1</v>
      </c>
      <c r="BA56" s="129">
        <f t="shared" si="19"/>
        <v>0</v>
      </c>
      <c r="BB56" s="129">
        <f t="shared" si="20"/>
        <v>0</v>
      </c>
      <c r="BC56" s="129">
        <f t="shared" si="21"/>
        <v>0</v>
      </c>
      <c r="BD56" s="129">
        <f t="shared" si="22"/>
        <v>0</v>
      </c>
      <c r="BE56" s="129">
        <f t="shared" si="23"/>
        <v>0</v>
      </c>
      <c r="CZ56" s="129">
        <v>0.00011</v>
      </c>
    </row>
    <row r="57" spans="1:104" ht="12.75">
      <c r="A57" s="152">
        <v>44</v>
      </c>
      <c r="B57" s="153" t="s">
        <v>165</v>
      </c>
      <c r="C57" s="154" t="s">
        <v>166</v>
      </c>
      <c r="D57" s="155" t="s">
        <v>152</v>
      </c>
      <c r="E57" s="156">
        <v>10.5</v>
      </c>
      <c r="F57" s="156"/>
      <c r="G57" s="157">
        <f t="shared" si="18"/>
        <v>0</v>
      </c>
      <c r="O57" s="151">
        <v>2</v>
      </c>
      <c r="AA57" s="129">
        <v>1</v>
      </c>
      <c r="AB57" s="129">
        <v>1</v>
      </c>
      <c r="AC57" s="129">
        <v>1</v>
      </c>
      <c r="AZ57" s="129">
        <v>1</v>
      </c>
      <c r="BA57" s="129">
        <f t="shared" si="19"/>
        <v>0</v>
      </c>
      <c r="BB57" s="129">
        <f t="shared" si="20"/>
        <v>0</v>
      </c>
      <c r="BC57" s="129">
        <f t="shared" si="21"/>
        <v>0</v>
      </c>
      <c r="BD57" s="129">
        <f t="shared" si="22"/>
        <v>0</v>
      </c>
      <c r="BE57" s="129">
        <f t="shared" si="23"/>
        <v>0</v>
      </c>
      <c r="CZ57" s="129">
        <v>0.00011</v>
      </c>
    </row>
    <row r="58" spans="1:104" ht="12.75">
      <c r="A58" s="152">
        <v>45</v>
      </c>
      <c r="B58" s="153" t="s">
        <v>167</v>
      </c>
      <c r="C58" s="154" t="s">
        <v>168</v>
      </c>
      <c r="D58" s="155" t="s">
        <v>152</v>
      </c>
      <c r="E58" s="156">
        <v>42</v>
      </c>
      <c r="F58" s="156"/>
      <c r="G58" s="157">
        <f t="shared" si="18"/>
        <v>0</v>
      </c>
      <c r="O58" s="151">
        <v>2</v>
      </c>
      <c r="AA58" s="129">
        <v>1</v>
      </c>
      <c r="AB58" s="129">
        <v>1</v>
      </c>
      <c r="AC58" s="129">
        <v>1</v>
      </c>
      <c r="AZ58" s="129">
        <v>1</v>
      </c>
      <c r="BA58" s="129">
        <f t="shared" si="19"/>
        <v>0</v>
      </c>
      <c r="BB58" s="129">
        <f t="shared" si="20"/>
        <v>0</v>
      </c>
      <c r="BC58" s="129">
        <f t="shared" si="21"/>
        <v>0</v>
      </c>
      <c r="BD58" s="129">
        <f t="shared" si="22"/>
        <v>0</v>
      </c>
      <c r="BE58" s="129">
        <f t="shared" si="23"/>
        <v>0</v>
      </c>
      <c r="CZ58" s="129">
        <v>0.00021</v>
      </c>
    </row>
    <row r="59" spans="1:104" ht="12.75">
      <c r="A59" s="152">
        <v>46</v>
      </c>
      <c r="B59" s="153" t="s">
        <v>169</v>
      </c>
      <c r="C59" s="154" t="s">
        <v>170</v>
      </c>
      <c r="D59" s="155" t="s">
        <v>152</v>
      </c>
      <c r="E59" s="156">
        <v>302.5</v>
      </c>
      <c r="F59" s="156"/>
      <c r="G59" s="157">
        <f t="shared" si="18"/>
        <v>0</v>
      </c>
      <c r="O59" s="151">
        <v>2</v>
      </c>
      <c r="AA59" s="129">
        <v>1</v>
      </c>
      <c r="AB59" s="129">
        <v>1</v>
      </c>
      <c r="AC59" s="129">
        <v>1</v>
      </c>
      <c r="AZ59" s="129">
        <v>1</v>
      </c>
      <c r="BA59" s="129">
        <f t="shared" si="19"/>
        <v>0</v>
      </c>
      <c r="BB59" s="129">
        <f t="shared" si="20"/>
        <v>0</v>
      </c>
      <c r="BC59" s="129">
        <f t="shared" si="21"/>
        <v>0</v>
      </c>
      <c r="BD59" s="129">
        <f t="shared" si="22"/>
        <v>0</v>
      </c>
      <c r="BE59" s="129">
        <f t="shared" si="23"/>
        <v>0</v>
      </c>
      <c r="CZ59" s="129">
        <v>0</v>
      </c>
    </row>
    <row r="60" spans="1:104" ht="12.75">
      <c r="A60" s="152">
        <v>47</v>
      </c>
      <c r="B60" s="153" t="s">
        <v>171</v>
      </c>
      <c r="C60" s="154" t="s">
        <v>172</v>
      </c>
      <c r="D60" s="155" t="s">
        <v>87</v>
      </c>
      <c r="E60" s="156">
        <v>37.8</v>
      </c>
      <c r="F60" s="156"/>
      <c r="G60" s="157">
        <f t="shared" si="18"/>
        <v>0</v>
      </c>
      <c r="O60" s="151">
        <v>2</v>
      </c>
      <c r="AA60" s="129">
        <v>1</v>
      </c>
      <c r="AB60" s="129">
        <v>1</v>
      </c>
      <c r="AC60" s="129">
        <v>1</v>
      </c>
      <c r="AZ60" s="129">
        <v>1</v>
      </c>
      <c r="BA60" s="129">
        <f t="shared" si="19"/>
        <v>0</v>
      </c>
      <c r="BB60" s="129">
        <f t="shared" si="20"/>
        <v>0</v>
      </c>
      <c r="BC60" s="129">
        <f t="shared" si="21"/>
        <v>0</v>
      </c>
      <c r="BD60" s="129">
        <f t="shared" si="22"/>
        <v>0</v>
      </c>
      <c r="BE60" s="129">
        <f t="shared" si="23"/>
        <v>0</v>
      </c>
      <c r="CZ60" s="129">
        <v>0.00085</v>
      </c>
    </row>
    <row r="61" spans="1:104" ht="12.75">
      <c r="A61" s="152">
        <v>48</v>
      </c>
      <c r="B61" s="153" t="s">
        <v>173</v>
      </c>
      <c r="C61" s="154" t="s">
        <v>174</v>
      </c>
      <c r="D61" s="155" t="s">
        <v>87</v>
      </c>
      <c r="E61" s="156">
        <v>37.8</v>
      </c>
      <c r="F61" s="156"/>
      <c r="G61" s="157">
        <f t="shared" si="18"/>
        <v>0</v>
      </c>
      <c r="O61" s="151">
        <v>2</v>
      </c>
      <c r="AA61" s="129">
        <v>1</v>
      </c>
      <c r="AB61" s="129">
        <v>1</v>
      </c>
      <c r="AC61" s="129">
        <v>1</v>
      </c>
      <c r="AZ61" s="129">
        <v>1</v>
      </c>
      <c r="BA61" s="129">
        <f t="shared" si="19"/>
        <v>0</v>
      </c>
      <c r="BB61" s="129">
        <f t="shared" si="20"/>
        <v>0</v>
      </c>
      <c r="BC61" s="129">
        <f t="shared" si="21"/>
        <v>0</v>
      </c>
      <c r="BD61" s="129">
        <f t="shared" si="22"/>
        <v>0</v>
      </c>
      <c r="BE61" s="129">
        <f t="shared" si="23"/>
        <v>0</v>
      </c>
      <c r="CZ61" s="129">
        <v>1E-05</v>
      </c>
    </row>
    <row r="62" spans="1:104" ht="22.5">
      <c r="A62" s="152">
        <v>49</v>
      </c>
      <c r="B62" s="153" t="s">
        <v>175</v>
      </c>
      <c r="C62" s="154" t="s">
        <v>176</v>
      </c>
      <c r="D62" s="155" t="s">
        <v>90</v>
      </c>
      <c r="E62" s="156">
        <v>11</v>
      </c>
      <c r="F62" s="156"/>
      <c r="G62" s="157">
        <f t="shared" si="18"/>
        <v>0</v>
      </c>
      <c r="O62" s="151">
        <v>2</v>
      </c>
      <c r="AA62" s="129">
        <v>12</v>
      </c>
      <c r="AB62" s="129">
        <v>0</v>
      </c>
      <c r="AC62" s="129">
        <v>47</v>
      </c>
      <c r="AZ62" s="129">
        <v>1</v>
      </c>
      <c r="BA62" s="129">
        <f t="shared" si="19"/>
        <v>0</v>
      </c>
      <c r="BB62" s="129">
        <f t="shared" si="20"/>
        <v>0</v>
      </c>
      <c r="BC62" s="129">
        <f t="shared" si="21"/>
        <v>0</v>
      </c>
      <c r="BD62" s="129">
        <f t="shared" si="22"/>
        <v>0</v>
      </c>
      <c r="BE62" s="129">
        <f t="shared" si="23"/>
        <v>0</v>
      </c>
      <c r="CZ62" s="129">
        <v>0.0007</v>
      </c>
    </row>
    <row r="63" spans="1:104" ht="22.5">
      <c r="A63" s="152">
        <v>50</v>
      </c>
      <c r="B63" s="153" t="s">
        <v>177</v>
      </c>
      <c r="C63" s="154" t="s">
        <v>178</v>
      </c>
      <c r="D63" s="155" t="s">
        <v>90</v>
      </c>
      <c r="E63" s="156">
        <v>11</v>
      </c>
      <c r="F63" s="156"/>
      <c r="G63" s="157">
        <f t="shared" si="18"/>
        <v>0</v>
      </c>
      <c r="O63" s="151">
        <v>2</v>
      </c>
      <c r="AA63" s="129">
        <v>1</v>
      </c>
      <c r="AB63" s="129">
        <v>1</v>
      </c>
      <c r="AC63" s="129">
        <v>1</v>
      </c>
      <c r="AZ63" s="129">
        <v>1</v>
      </c>
      <c r="BA63" s="129">
        <f t="shared" si="19"/>
        <v>0</v>
      </c>
      <c r="BB63" s="129">
        <f t="shared" si="20"/>
        <v>0</v>
      </c>
      <c r="BC63" s="129">
        <f t="shared" si="21"/>
        <v>0</v>
      </c>
      <c r="BD63" s="129">
        <f t="shared" si="22"/>
        <v>0</v>
      </c>
      <c r="BE63" s="129">
        <f t="shared" si="23"/>
        <v>0</v>
      </c>
      <c r="CZ63" s="129">
        <v>0.11241</v>
      </c>
    </row>
    <row r="64" spans="1:104" ht="12.75">
      <c r="A64" s="152">
        <v>51</v>
      </c>
      <c r="B64" s="153" t="s">
        <v>179</v>
      </c>
      <c r="C64" s="154" t="s">
        <v>180</v>
      </c>
      <c r="D64" s="155" t="s">
        <v>90</v>
      </c>
      <c r="E64" s="156">
        <v>1</v>
      </c>
      <c r="F64" s="156"/>
      <c r="G64" s="157">
        <f t="shared" si="18"/>
        <v>0</v>
      </c>
      <c r="O64" s="151">
        <v>2</v>
      </c>
      <c r="AA64" s="129">
        <v>1</v>
      </c>
      <c r="AB64" s="129">
        <v>1</v>
      </c>
      <c r="AC64" s="129">
        <v>1</v>
      </c>
      <c r="AZ64" s="129">
        <v>1</v>
      </c>
      <c r="BA64" s="129">
        <f t="shared" si="19"/>
        <v>0</v>
      </c>
      <c r="BB64" s="129">
        <f t="shared" si="20"/>
        <v>0</v>
      </c>
      <c r="BC64" s="129">
        <f t="shared" si="21"/>
        <v>0</v>
      </c>
      <c r="BD64" s="129">
        <f t="shared" si="22"/>
        <v>0</v>
      </c>
      <c r="BE64" s="129">
        <f t="shared" si="23"/>
        <v>0</v>
      </c>
      <c r="CZ64" s="129">
        <v>0.4293</v>
      </c>
    </row>
    <row r="65" spans="1:57" ht="12.75">
      <c r="A65" s="158"/>
      <c r="B65" s="159" t="s">
        <v>70</v>
      </c>
      <c r="C65" s="160" t="str">
        <f>CONCATENATE(B49," ",C49)</f>
        <v>91 Doplňující práce na komunikaci</v>
      </c>
      <c r="D65" s="158"/>
      <c r="E65" s="161"/>
      <c r="F65" s="161"/>
      <c r="G65" s="162">
        <f>SUM(G49:G64)</f>
        <v>0</v>
      </c>
      <c r="O65" s="151">
        <v>4</v>
      </c>
      <c r="BA65" s="163">
        <f>SUM(BA49:BA64)</f>
        <v>0</v>
      </c>
      <c r="BB65" s="163">
        <f>SUM(BB49:BB64)</f>
        <v>0</v>
      </c>
      <c r="BC65" s="163">
        <f>SUM(BC49:BC64)</f>
        <v>0</v>
      </c>
      <c r="BD65" s="163">
        <f>SUM(BD49:BD64)</f>
        <v>0</v>
      </c>
      <c r="BE65" s="163">
        <f>SUM(BE49:BE64)</f>
        <v>0</v>
      </c>
    </row>
    <row r="66" spans="1:15" ht="12.75">
      <c r="A66" s="144" t="s">
        <v>67</v>
      </c>
      <c r="B66" s="145" t="s">
        <v>181</v>
      </c>
      <c r="C66" s="146" t="s">
        <v>182</v>
      </c>
      <c r="D66" s="147"/>
      <c r="E66" s="148"/>
      <c r="F66" s="148"/>
      <c r="G66" s="149"/>
      <c r="H66" s="150"/>
      <c r="I66" s="150"/>
      <c r="O66" s="151">
        <v>1</v>
      </c>
    </row>
    <row r="67" spans="1:104" ht="12.75">
      <c r="A67" s="152">
        <v>52</v>
      </c>
      <c r="B67" s="153" t="s">
        <v>183</v>
      </c>
      <c r="C67" s="154" t="s">
        <v>184</v>
      </c>
      <c r="D67" s="155" t="s">
        <v>152</v>
      </c>
      <c r="E67" s="156">
        <v>213</v>
      </c>
      <c r="F67" s="156"/>
      <c r="G67" s="157">
        <f aca="true" t="shared" si="24" ref="G67:G76">E67*F67</f>
        <v>0</v>
      </c>
      <c r="O67" s="151">
        <v>2</v>
      </c>
      <c r="AA67" s="129">
        <v>1</v>
      </c>
      <c r="AB67" s="129">
        <v>1</v>
      </c>
      <c r="AC67" s="129">
        <v>1</v>
      </c>
      <c r="AZ67" s="129">
        <v>1</v>
      </c>
      <c r="BA67" s="129">
        <f aca="true" t="shared" si="25" ref="BA67:BA76">IF(AZ67=1,G67,0)</f>
        <v>0</v>
      </c>
      <c r="BB67" s="129">
        <f aca="true" t="shared" si="26" ref="BB67:BB76">IF(AZ67=2,G67,0)</f>
        <v>0</v>
      </c>
      <c r="BC67" s="129">
        <f aca="true" t="shared" si="27" ref="BC67:BC76">IF(AZ67=3,G67,0)</f>
        <v>0</v>
      </c>
      <c r="BD67" s="129">
        <f aca="true" t="shared" si="28" ref="BD67:BD76">IF(AZ67=4,G67,0)</f>
        <v>0</v>
      </c>
      <c r="BE67" s="129">
        <f aca="true" t="shared" si="29" ref="BE67:BE76">IF(AZ67=5,G67,0)</f>
        <v>0</v>
      </c>
      <c r="CZ67" s="129">
        <v>0</v>
      </c>
    </row>
    <row r="68" spans="1:104" ht="12.75">
      <c r="A68" s="152">
        <v>53</v>
      </c>
      <c r="B68" s="153" t="s">
        <v>185</v>
      </c>
      <c r="C68" s="154" t="s">
        <v>186</v>
      </c>
      <c r="D68" s="155" t="s">
        <v>84</v>
      </c>
      <c r="E68" s="156">
        <v>43.67</v>
      </c>
      <c r="F68" s="156"/>
      <c r="G68" s="157">
        <f t="shared" si="24"/>
        <v>0</v>
      </c>
      <c r="O68" s="151">
        <v>2</v>
      </c>
      <c r="AA68" s="129">
        <v>1</v>
      </c>
      <c r="AB68" s="129">
        <v>1</v>
      </c>
      <c r="AC68" s="129">
        <v>1</v>
      </c>
      <c r="AZ68" s="129">
        <v>1</v>
      </c>
      <c r="BA68" s="129">
        <f t="shared" si="25"/>
        <v>0</v>
      </c>
      <c r="BB68" s="129">
        <f t="shared" si="26"/>
        <v>0</v>
      </c>
      <c r="BC68" s="129">
        <f t="shared" si="27"/>
        <v>0</v>
      </c>
      <c r="BD68" s="129">
        <f t="shared" si="28"/>
        <v>0</v>
      </c>
      <c r="BE68" s="129">
        <f t="shared" si="29"/>
        <v>0</v>
      </c>
      <c r="CZ68" s="129">
        <v>0</v>
      </c>
    </row>
    <row r="69" spans="1:104" ht="12.75">
      <c r="A69" s="152">
        <v>54</v>
      </c>
      <c r="B69" s="153" t="s">
        <v>187</v>
      </c>
      <c r="C69" s="154" t="s">
        <v>188</v>
      </c>
      <c r="D69" s="155" t="s">
        <v>84</v>
      </c>
      <c r="E69" s="156">
        <v>655.05</v>
      </c>
      <c r="F69" s="156"/>
      <c r="G69" s="157">
        <f t="shared" si="24"/>
        <v>0</v>
      </c>
      <c r="O69" s="151">
        <v>2</v>
      </c>
      <c r="AA69" s="129">
        <v>1</v>
      </c>
      <c r="AB69" s="129">
        <v>1</v>
      </c>
      <c r="AC69" s="129">
        <v>1</v>
      </c>
      <c r="AZ69" s="129">
        <v>1</v>
      </c>
      <c r="BA69" s="129">
        <f t="shared" si="25"/>
        <v>0</v>
      </c>
      <c r="BB69" s="129">
        <f t="shared" si="26"/>
        <v>0</v>
      </c>
      <c r="BC69" s="129">
        <f t="shared" si="27"/>
        <v>0</v>
      </c>
      <c r="BD69" s="129">
        <f t="shared" si="28"/>
        <v>0</v>
      </c>
      <c r="BE69" s="129">
        <f t="shared" si="29"/>
        <v>0</v>
      </c>
      <c r="CZ69" s="129">
        <v>0</v>
      </c>
    </row>
    <row r="70" spans="1:104" ht="12.75">
      <c r="A70" s="152">
        <v>55</v>
      </c>
      <c r="B70" s="153" t="s">
        <v>189</v>
      </c>
      <c r="C70" s="154" t="s">
        <v>190</v>
      </c>
      <c r="D70" s="155" t="s">
        <v>84</v>
      </c>
      <c r="E70" s="156">
        <v>43.67</v>
      </c>
      <c r="F70" s="156"/>
      <c r="G70" s="157">
        <f t="shared" si="24"/>
        <v>0</v>
      </c>
      <c r="O70" s="151">
        <v>2</v>
      </c>
      <c r="AA70" s="129">
        <v>12</v>
      </c>
      <c r="AB70" s="129">
        <v>0</v>
      </c>
      <c r="AC70" s="129">
        <v>4</v>
      </c>
      <c r="AZ70" s="129">
        <v>1</v>
      </c>
      <c r="BA70" s="129">
        <f t="shared" si="25"/>
        <v>0</v>
      </c>
      <c r="BB70" s="129">
        <f t="shared" si="26"/>
        <v>0</v>
      </c>
      <c r="BC70" s="129">
        <f t="shared" si="27"/>
        <v>0</v>
      </c>
      <c r="BD70" s="129">
        <f t="shared" si="28"/>
        <v>0</v>
      </c>
      <c r="BE70" s="129">
        <f t="shared" si="29"/>
        <v>0</v>
      </c>
      <c r="CZ70" s="129">
        <v>0</v>
      </c>
    </row>
    <row r="71" spans="1:104" ht="22.5">
      <c r="A71" s="152">
        <v>56</v>
      </c>
      <c r="B71" s="153" t="s">
        <v>191</v>
      </c>
      <c r="C71" s="154" t="s">
        <v>192</v>
      </c>
      <c r="D71" s="155" t="s">
        <v>87</v>
      </c>
      <c r="E71" s="156">
        <v>191.5</v>
      </c>
      <c r="F71" s="156"/>
      <c r="G71" s="157">
        <f t="shared" si="24"/>
        <v>0</v>
      </c>
      <c r="O71" s="151">
        <v>2</v>
      </c>
      <c r="AA71" s="129">
        <v>1</v>
      </c>
      <c r="AB71" s="129">
        <v>1</v>
      </c>
      <c r="AC71" s="129">
        <v>1</v>
      </c>
      <c r="AZ71" s="129">
        <v>1</v>
      </c>
      <c r="BA71" s="129">
        <f t="shared" si="25"/>
        <v>0</v>
      </c>
      <c r="BB71" s="129">
        <f t="shared" si="26"/>
        <v>0</v>
      </c>
      <c r="BC71" s="129">
        <f t="shared" si="27"/>
        <v>0</v>
      </c>
      <c r="BD71" s="129">
        <f t="shared" si="28"/>
        <v>0</v>
      </c>
      <c r="BE71" s="129">
        <f t="shared" si="29"/>
        <v>0</v>
      </c>
      <c r="CZ71" s="129">
        <v>0</v>
      </c>
    </row>
    <row r="72" spans="1:104" ht="22.5">
      <c r="A72" s="152">
        <v>57</v>
      </c>
      <c r="B72" s="153" t="s">
        <v>193</v>
      </c>
      <c r="C72" s="154" t="s">
        <v>194</v>
      </c>
      <c r="D72" s="155" t="s">
        <v>87</v>
      </c>
      <c r="E72" s="156">
        <v>191.5</v>
      </c>
      <c r="F72" s="156"/>
      <c r="G72" s="157">
        <f t="shared" si="24"/>
        <v>0</v>
      </c>
      <c r="O72" s="151">
        <v>2</v>
      </c>
      <c r="AA72" s="129">
        <v>1</v>
      </c>
      <c r="AB72" s="129">
        <v>1</v>
      </c>
      <c r="AC72" s="129">
        <v>1</v>
      </c>
      <c r="AZ72" s="129">
        <v>1</v>
      </c>
      <c r="BA72" s="129">
        <f t="shared" si="25"/>
        <v>0</v>
      </c>
      <c r="BB72" s="129">
        <f t="shared" si="26"/>
        <v>0</v>
      </c>
      <c r="BC72" s="129">
        <f t="shared" si="27"/>
        <v>0</v>
      </c>
      <c r="BD72" s="129">
        <f t="shared" si="28"/>
        <v>0</v>
      </c>
      <c r="BE72" s="129">
        <f t="shared" si="29"/>
        <v>0</v>
      </c>
      <c r="CZ72" s="129">
        <v>0</v>
      </c>
    </row>
    <row r="73" spans="1:104" ht="12.75">
      <c r="A73" s="152">
        <v>58</v>
      </c>
      <c r="B73" s="153" t="s">
        <v>185</v>
      </c>
      <c r="C73" s="154" t="s">
        <v>186</v>
      </c>
      <c r="D73" s="155" t="s">
        <v>84</v>
      </c>
      <c r="E73" s="156">
        <v>78.56</v>
      </c>
      <c r="F73" s="156"/>
      <c r="G73" s="157">
        <f t="shared" si="24"/>
        <v>0</v>
      </c>
      <c r="O73" s="151">
        <v>2</v>
      </c>
      <c r="AA73" s="129">
        <v>1</v>
      </c>
      <c r="AB73" s="129">
        <v>1</v>
      </c>
      <c r="AC73" s="129">
        <v>1</v>
      </c>
      <c r="AZ73" s="129">
        <v>1</v>
      </c>
      <c r="BA73" s="129">
        <f t="shared" si="25"/>
        <v>0</v>
      </c>
      <c r="BB73" s="129">
        <f t="shared" si="26"/>
        <v>0</v>
      </c>
      <c r="BC73" s="129">
        <f t="shared" si="27"/>
        <v>0</v>
      </c>
      <c r="BD73" s="129">
        <f t="shared" si="28"/>
        <v>0</v>
      </c>
      <c r="BE73" s="129">
        <f t="shared" si="29"/>
        <v>0</v>
      </c>
      <c r="CZ73" s="129">
        <v>0</v>
      </c>
    </row>
    <row r="74" spans="1:104" ht="12.75">
      <c r="A74" s="152">
        <v>59</v>
      </c>
      <c r="B74" s="153" t="s">
        <v>187</v>
      </c>
      <c r="C74" s="154" t="s">
        <v>188</v>
      </c>
      <c r="D74" s="155" t="s">
        <v>84</v>
      </c>
      <c r="E74" s="156">
        <v>1178.4</v>
      </c>
      <c r="F74" s="156"/>
      <c r="G74" s="157">
        <f t="shared" si="24"/>
        <v>0</v>
      </c>
      <c r="O74" s="151">
        <v>2</v>
      </c>
      <c r="AA74" s="129">
        <v>1</v>
      </c>
      <c r="AB74" s="129">
        <v>1</v>
      </c>
      <c r="AC74" s="129">
        <v>1</v>
      </c>
      <c r="AZ74" s="129">
        <v>1</v>
      </c>
      <c r="BA74" s="129">
        <f t="shared" si="25"/>
        <v>0</v>
      </c>
      <c r="BB74" s="129">
        <f t="shared" si="26"/>
        <v>0</v>
      </c>
      <c r="BC74" s="129">
        <f t="shared" si="27"/>
        <v>0</v>
      </c>
      <c r="BD74" s="129">
        <f t="shared" si="28"/>
        <v>0</v>
      </c>
      <c r="BE74" s="129">
        <f t="shared" si="29"/>
        <v>0</v>
      </c>
      <c r="CZ74" s="129">
        <v>0</v>
      </c>
    </row>
    <row r="75" spans="1:104" ht="12.75">
      <c r="A75" s="152">
        <v>60</v>
      </c>
      <c r="B75" s="153" t="s">
        <v>189</v>
      </c>
      <c r="C75" s="154" t="s">
        <v>195</v>
      </c>
      <c r="D75" s="155" t="s">
        <v>84</v>
      </c>
      <c r="E75" s="156">
        <v>15.36</v>
      </c>
      <c r="F75" s="156"/>
      <c r="G75" s="157">
        <f t="shared" si="24"/>
        <v>0</v>
      </c>
      <c r="O75" s="151">
        <v>2</v>
      </c>
      <c r="AA75" s="129">
        <v>1</v>
      </c>
      <c r="AB75" s="129">
        <v>1</v>
      </c>
      <c r="AC75" s="129">
        <v>1</v>
      </c>
      <c r="AZ75" s="129">
        <v>1</v>
      </c>
      <c r="BA75" s="129">
        <f t="shared" si="25"/>
        <v>0</v>
      </c>
      <c r="BB75" s="129">
        <f t="shared" si="26"/>
        <v>0</v>
      </c>
      <c r="BC75" s="129">
        <f t="shared" si="27"/>
        <v>0</v>
      </c>
      <c r="BD75" s="129">
        <f t="shared" si="28"/>
        <v>0</v>
      </c>
      <c r="BE75" s="129">
        <f t="shared" si="29"/>
        <v>0</v>
      </c>
      <c r="CZ75" s="129">
        <v>0</v>
      </c>
    </row>
    <row r="76" spans="1:104" ht="12.75">
      <c r="A76" s="152">
        <v>61</v>
      </c>
      <c r="B76" s="153" t="s">
        <v>189</v>
      </c>
      <c r="C76" s="154" t="s">
        <v>190</v>
      </c>
      <c r="D76" s="155" t="s">
        <v>84</v>
      </c>
      <c r="E76" s="156">
        <v>63.2</v>
      </c>
      <c r="F76" s="156"/>
      <c r="G76" s="157">
        <f t="shared" si="24"/>
        <v>0</v>
      </c>
      <c r="O76" s="151">
        <v>2</v>
      </c>
      <c r="AA76" s="129">
        <v>12</v>
      </c>
      <c r="AB76" s="129">
        <v>0</v>
      </c>
      <c r="AC76" s="129">
        <v>10</v>
      </c>
      <c r="AZ76" s="129">
        <v>1</v>
      </c>
      <c r="BA76" s="129">
        <f t="shared" si="25"/>
        <v>0</v>
      </c>
      <c r="BB76" s="129">
        <f t="shared" si="26"/>
        <v>0</v>
      </c>
      <c r="BC76" s="129">
        <f t="shared" si="27"/>
        <v>0</v>
      </c>
      <c r="BD76" s="129">
        <f t="shared" si="28"/>
        <v>0</v>
      </c>
      <c r="BE76" s="129">
        <f t="shared" si="29"/>
        <v>0</v>
      </c>
      <c r="CZ76" s="129">
        <v>0</v>
      </c>
    </row>
    <row r="77" spans="1:57" ht="12.75">
      <c r="A77" s="158"/>
      <c r="B77" s="159" t="s">
        <v>70</v>
      </c>
      <c r="C77" s="160" t="str">
        <f>CONCATENATE(B66," ",C66)</f>
        <v>9 Ostatní konstrukce, bourání</v>
      </c>
      <c r="D77" s="158"/>
      <c r="E77" s="161"/>
      <c r="F77" s="161"/>
      <c r="G77" s="162">
        <f>SUM(G66:G76)</f>
        <v>0</v>
      </c>
      <c r="O77" s="151">
        <v>4</v>
      </c>
      <c r="BA77" s="163">
        <f>SUM(BA66:BA76)</f>
        <v>0</v>
      </c>
      <c r="BB77" s="163">
        <f>SUM(BB66:BB76)</f>
        <v>0</v>
      </c>
      <c r="BC77" s="163">
        <f>SUM(BC66:BC76)</f>
        <v>0</v>
      </c>
      <c r="BD77" s="163">
        <f>SUM(BD66:BD76)</f>
        <v>0</v>
      </c>
      <c r="BE77" s="163">
        <f>SUM(BE66:BE76)</f>
        <v>0</v>
      </c>
    </row>
    <row r="78" spans="1:15" ht="12.75">
      <c r="A78" s="144" t="s">
        <v>67</v>
      </c>
      <c r="B78" s="145" t="s">
        <v>196</v>
      </c>
      <c r="C78" s="146" t="s">
        <v>197</v>
      </c>
      <c r="D78" s="147"/>
      <c r="E78" s="148"/>
      <c r="F78" s="148"/>
      <c r="G78" s="149"/>
      <c r="H78" s="150"/>
      <c r="I78" s="150"/>
      <c r="O78" s="151">
        <v>1</v>
      </c>
    </row>
    <row r="79" spans="1:104" ht="12.75">
      <c r="A79" s="152">
        <v>62</v>
      </c>
      <c r="B79" s="153" t="s">
        <v>198</v>
      </c>
      <c r="C79" s="154" t="s">
        <v>199</v>
      </c>
      <c r="D79" s="155" t="s">
        <v>84</v>
      </c>
      <c r="E79" s="156">
        <v>842.056056</v>
      </c>
      <c r="F79" s="156"/>
      <c r="G79" s="157">
        <f>E79*F79</f>
        <v>0</v>
      </c>
      <c r="O79" s="151">
        <v>2</v>
      </c>
      <c r="AA79" s="129">
        <v>7</v>
      </c>
      <c r="AB79" s="129">
        <v>1</v>
      </c>
      <c r="AC79" s="129">
        <v>2</v>
      </c>
      <c r="AZ79" s="129">
        <v>1</v>
      </c>
      <c r="BA79" s="129">
        <f>IF(AZ79=1,G79,0)</f>
        <v>0</v>
      </c>
      <c r="BB79" s="129">
        <f>IF(AZ79=2,G79,0)</f>
        <v>0</v>
      </c>
      <c r="BC79" s="129">
        <f>IF(AZ79=3,G79,0)</f>
        <v>0</v>
      </c>
      <c r="BD79" s="129">
        <f>IF(AZ79=4,G79,0)</f>
        <v>0</v>
      </c>
      <c r="BE79" s="129">
        <f>IF(AZ79=5,G79,0)</f>
        <v>0</v>
      </c>
      <c r="CZ79" s="129">
        <v>0</v>
      </c>
    </row>
    <row r="80" spans="1:57" ht="12.75">
      <c r="A80" s="158"/>
      <c r="B80" s="159" t="s">
        <v>70</v>
      </c>
      <c r="C80" s="160" t="str">
        <f>CONCATENATE(B78," ",C78)</f>
        <v>99 Staveništní přesun hmot</v>
      </c>
      <c r="D80" s="158"/>
      <c r="E80" s="161"/>
      <c r="F80" s="161"/>
      <c r="G80" s="162">
        <f>SUM(G78:G79)</f>
        <v>0</v>
      </c>
      <c r="O80" s="151">
        <v>4</v>
      </c>
      <c r="BA80" s="163">
        <f>SUM(BA78:BA79)</f>
        <v>0</v>
      </c>
      <c r="BB80" s="163">
        <f>SUM(BB78:BB79)</f>
        <v>0</v>
      </c>
      <c r="BC80" s="163">
        <f>SUM(BC78:BC79)</f>
        <v>0</v>
      </c>
      <c r="BD80" s="163">
        <f>SUM(BD78:BD79)</f>
        <v>0</v>
      </c>
      <c r="BE80" s="163">
        <f>SUM(BE78:BE79)</f>
        <v>0</v>
      </c>
    </row>
    <row r="81" spans="1:15" ht="12.75">
      <c r="A81" s="144" t="s">
        <v>67</v>
      </c>
      <c r="B81" s="145" t="s">
        <v>200</v>
      </c>
      <c r="C81" s="146" t="s">
        <v>201</v>
      </c>
      <c r="D81" s="147"/>
      <c r="E81" s="148"/>
      <c r="F81" s="148"/>
      <c r="G81" s="149"/>
      <c r="H81" s="150"/>
      <c r="I81" s="150"/>
      <c r="O81" s="151">
        <v>1</v>
      </c>
    </row>
    <row r="82" spans="1:104" ht="22.5">
      <c r="A82" s="152">
        <v>63</v>
      </c>
      <c r="B82" s="153" t="s">
        <v>105</v>
      </c>
      <c r="C82" s="154" t="s">
        <v>202</v>
      </c>
      <c r="D82" s="155" t="s">
        <v>203</v>
      </c>
      <c r="E82" s="156">
        <v>1</v>
      </c>
      <c r="F82" s="156"/>
      <c r="G82" s="157">
        <f>E82*F82</f>
        <v>0</v>
      </c>
      <c r="O82" s="151">
        <v>2</v>
      </c>
      <c r="AA82" s="129">
        <v>12</v>
      </c>
      <c r="AB82" s="129">
        <v>0</v>
      </c>
      <c r="AC82" s="129">
        <v>63</v>
      </c>
      <c r="AZ82" s="129">
        <v>2</v>
      </c>
      <c r="BA82" s="129">
        <f>IF(AZ82=1,G82,0)</f>
        <v>0</v>
      </c>
      <c r="BB82" s="129">
        <f>IF(AZ82=2,G82,0)</f>
        <v>0</v>
      </c>
      <c r="BC82" s="129">
        <f>IF(AZ82=3,G82,0)</f>
        <v>0</v>
      </c>
      <c r="BD82" s="129">
        <f>IF(AZ82=4,G82,0)</f>
        <v>0</v>
      </c>
      <c r="BE82" s="129">
        <f>IF(AZ82=5,G82,0)</f>
        <v>0</v>
      </c>
      <c r="CZ82" s="129">
        <v>0</v>
      </c>
    </row>
    <row r="83" spans="1:104" ht="12.75">
      <c r="A83" s="152">
        <v>64</v>
      </c>
      <c r="B83" s="153" t="s">
        <v>105</v>
      </c>
      <c r="C83" s="154" t="s">
        <v>204</v>
      </c>
      <c r="D83" s="155" t="s">
        <v>203</v>
      </c>
      <c r="E83" s="156">
        <v>1</v>
      </c>
      <c r="F83" s="156"/>
      <c r="G83" s="157">
        <f>E83*F83</f>
        <v>0</v>
      </c>
      <c r="O83" s="151">
        <v>2</v>
      </c>
      <c r="AA83" s="129">
        <v>12</v>
      </c>
      <c r="AB83" s="129">
        <v>0</v>
      </c>
      <c r="AC83" s="129">
        <v>64</v>
      </c>
      <c r="AZ83" s="129">
        <v>2</v>
      </c>
      <c r="BA83" s="129">
        <f>IF(AZ83=1,G83,0)</f>
        <v>0</v>
      </c>
      <c r="BB83" s="129">
        <f>IF(AZ83=2,G83,0)</f>
        <v>0</v>
      </c>
      <c r="BC83" s="129">
        <f>IF(AZ83=3,G83,0)</f>
        <v>0</v>
      </c>
      <c r="BD83" s="129">
        <f>IF(AZ83=4,G83,0)</f>
        <v>0</v>
      </c>
      <c r="BE83" s="129">
        <f>IF(AZ83=5,G83,0)</f>
        <v>0</v>
      </c>
      <c r="CZ83" s="129">
        <v>0</v>
      </c>
    </row>
    <row r="84" spans="1:57" ht="12.75">
      <c r="A84" s="158"/>
      <c r="B84" s="159" t="s">
        <v>70</v>
      </c>
      <c r="C84" s="160" t="str">
        <f>CONCATENATE(B81," ",C81)</f>
        <v>799 Ostatní</v>
      </c>
      <c r="D84" s="158"/>
      <c r="E84" s="161"/>
      <c r="F84" s="161"/>
      <c r="G84" s="162">
        <f>SUM(G81:G83)</f>
        <v>0</v>
      </c>
      <c r="O84" s="151">
        <v>4</v>
      </c>
      <c r="BA84" s="163">
        <f>SUM(BA81:BA83)</f>
        <v>0</v>
      </c>
      <c r="BB84" s="163">
        <f>SUM(BB81:BB83)</f>
        <v>0</v>
      </c>
      <c r="BC84" s="163">
        <f>SUM(BC81:BC83)</f>
        <v>0</v>
      </c>
      <c r="BD84" s="163">
        <f>SUM(BD81:BD83)</f>
        <v>0</v>
      </c>
      <c r="BE84" s="163">
        <f>SUM(BE81:BE83)</f>
        <v>0</v>
      </c>
    </row>
    <row r="85" ht="12.75">
      <c r="E85" s="129"/>
    </row>
    <row r="86" ht="12.75">
      <c r="E86" s="129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ht="12.75">
      <c r="E94" s="129"/>
    </row>
    <row r="95" ht="12.75">
      <c r="E95" s="129"/>
    </row>
    <row r="96" ht="12.75">
      <c r="E96" s="129"/>
    </row>
    <row r="97" ht="12.75">
      <c r="E97" s="129"/>
    </row>
    <row r="98" ht="12.75">
      <c r="E98" s="129"/>
    </row>
    <row r="99" ht="12.75">
      <c r="E99" s="129"/>
    </row>
    <row r="100" ht="12.75">
      <c r="E100" s="129"/>
    </row>
    <row r="101" ht="12.75">
      <c r="E101" s="129"/>
    </row>
    <row r="102" ht="12.75">
      <c r="E102" s="129"/>
    </row>
    <row r="103" ht="12.75">
      <c r="E103" s="129"/>
    </row>
    <row r="104" ht="12.75">
      <c r="E104" s="129"/>
    </row>
    <row r="105" ht="12.75">
      <c r="E105" s="129"/>
    </row>
    <row r="106" ht="12.75">
      <c r="E106" s="129"/>
    </row>
    <row r="107" ht="12.75">
      <c r="E107" s="129"/>
    </row>
    <row r="108" spans="1:7" ht="12.75">
      <c r="A108" s="164"/>
      <c r="B108" s="164"/>
      <c r="C108" s="164"/>
      <c r="D108" s="164"/>
      <c r="E108" s="164"/>
      <c r="F108" s="164"/>
      <c r="G108" s="164"/>
    </row>
    <row r="109" spans="1:7" ht="12.75">
      <c r="A109" s="164"/>
      <c r="B109" s="164"/>
      <c r="C109" s="164"/>
      <c r="D109" s="164"/>
      <c r="E109" s="164"/>
      <c r="F109" s="164"/>
      <c r="G109" s="164"/>
    </row>
    <row r="110" spans="1:7" ht="12.75">
      <c r="A110" s="164"/>
      <c r="B110" s="164"/>
      <c r="C110" s="164"/>
      <c r="D110" s="164"/>
      <c r="E110" s="164"/>
      <c r="F110" s="164"/>
      <c r="G110" s="164"/>
    </row>
    <row r="111" spans="1:7" ht="12.75">
      <c r="A111" s="164"/>
      <c r="B111" s="164"/>
      <c r="C111" s="164"/>
      <c r="D111" s="164"/>
      <c r="E111" s="164"/>
      <c r="F111" s="164"/>
      <c r="G111" s="164"/>
    </row>
    <row r="112" ht="12.75">
      <c r="E112" s="129"/>
    </row>
    <row r="113" ht="12.75">
      <c r="E113" s="129"/>
    </row>
    <row r="114" ht="12.75">
      <c r="E114" s="129"/>
    </row>
    <row r="115" ht="12.75">
      <c r="E115" s="129"/>
    </row>
    <row r="116" ht="12.75">
      <c r="E116" s="129"/>
    </row>
    <row r="117" ht="12.75">
      <c r="E117" s="129"/>
    </row>
    <row r="118" ht="12.75">
      <c r="E118" s="129"/>
    </row>
    <row r="119" ht="12.75">
      <c r="E119" s="129"/>
    </row>
    <row r="120" ht="12.75">
      <c r="E120" s="129"/>
    </row>
    <row r="121" ht="12.75">
      <c r="E121" s="129"/>
    </row>
    <row r="122" ht="12.75">
      <c r="E122" s="129"/>
    </row>
    <row r="123" ht="12.75">
      <c r="E123" s="129"/>
    </row>
    <row r="124" ht="12.75">
      <c r="E124" s="129"/>
    </row>
    <row r="125" ht="12.75">
      <c r="E125" s="129"/>
    </row>
    <row r="126" ht="12.75">
      <c r="E126" s="129"/>
    </row>
    <row r="127" ht="12.75">
      <c r="E127" s="129"/>
    </row>
    <row r="128" ht="12.75">
      <c r="E128" s="129"/>
    </row>
    <row r="129" ht="12.75">
      <c r="E129" s="129"/>
    </row>
    <row r="130" ht="12.75">
      <c r="E130" s="129"/>
    </row>
    <row r="131" ht="12.75">
      <c r="E131" s="129"/>
    </row>
    <row r="132" ht="12.75">
      <c r="E132" s="129"/>
    </row>
    <row r="133" ht="12.75">
      <c r="E133" s="129"/>
    </row>
    <row r="134" ht="12.75">
      <c r="E134" s="129"/>
    </row>
    <row r="135" ht="12.75">
      <c r="E135" s="129"/>
    </row>
    <row r="136" ht="12.75">
      <c r="E136" s="129"/>
    </row>
    <row r="137" ht="12.75">
      <c r="E137" s="129"/>
    </row>
    <row r="138" ht="12.75">
      <c r="E138" s="129"/>
    </row>
    <row r="139" ht="12.75">
      <c r="E139" s="129"/>
    </row>
    <row r="140" ht="12.75">
      <c r="E140" s="129"/>
    </row>
    <row r="141" ht="12.75">
      <c r="E141" s="129"/>
    </row>
    <row r="142" ht="12.75">
      <c r="E142" s="129"/>
    </row>
    <row r="143" spans="1:2" ht="12.75">
      <c r="A143" s="165"/>
      <c r="B143" s="165"/>
    </row>
    <row r="144" spans="1:7" ht="12.75">
      <c r="A144" s="164"/>
      <c r="B144" s="164"/>
      <c r="C144" s="166"/>
      <c r="D144" s="166"/>
      <c r="E144" s="167"/>
      <c r="F144" s="166"/>
      <c r="G144" s="168"/>
    </row>
    <row r="145" spans="1:7" ht="12.75">
      <c r="A145" s="169"/>
      <c r="B145" s="169"/>
      <c r="C145" s="164"/>
      <c r="D145" s="164"/>
      <c r="E145" s="170"/>
      <c r="F145" s="164"/>
      <c r="G145" s="164"/>
    </row>
    <row r="146" spans="1:7" ht="12.75">
      <c r="A146" s="164"/>
      <c r="B146" s="164"/>
      <c r="C146" s="164"/>
      <c r="D146" s="164"/>
      <c r="E146" s="170"/>
      <c r="F146" s="164"/>
      <c r="G146" s="164"/>
    </row>
    <row r="147" spans="1:7" ht="12.75">
      <c r="A147" s="164"/>
      <c r="B147" s="164"/>
      <c r="C147" s="164"/>
      <c r="D147" s="164"/>
      <c r="E147" s="170"/>
      <c r="F147" s="164"/>
      <c r="G147" s="164"/>
    </row>
    <row r="148" spans="1:7" ht="12.75">
      <c r="A148" s="164"/>
      <c r="B148" s="164"/>
      <c r="C148" s="164"/>
      <c r="D148" s="164"/>
      <c r="E148" s="170"/>
      <c r="F148" s="164"/>
      <c r="G148" s="164"/>
    </row>
    <row r="149" spans="1:7" ht="12.75">
      <c r="A149" s="164"/>
      <c r="B149" s="164"/>
      <c r="C149" s="164"/>
      <c r="D149" s="164"/>
      <c r="E149" s="170"/>
      <c r="F149" s="164"/>
      <c r="G149" s="164"/>
    </row>
    <row r="150" spans="1:7" ht="12.75">
      <c r="A150" s="164"/>
      <c r="B150" s="164"/>
      <c r="C150" s="164"/>
      <c r="D150" s="164"/>
      <c r="E150" s="170"/>
      <c r="F150" s="164"/>
      <c r="G150" s="164"/>
    </row>
    <row r="151" spans="1:7" ht="12.75">
      <c r="A151" s="164"/>
      <c r="B151" s="164"/>
      <c r="C151" s="164"/>
      <c r="D151" s="164"/>
      <c r="E151" s="170"/>
      <c r="F151" s="164"/>
      <c r="G151" s="164"/>
    </row>
    <row r="152" spans="1:7" ht="12.75">
      <c r="A152" s="164"/>
      <c r="B152" s="164"/>
      <c r="C152" s="164"/>
      <c r="D152" s="164"/>
      <c r="E152" s="170"/>
      <c r="F152" s="164"/>
      <c r="G152" s="164"/>
    </row>
    <row r="153" spans="1:7" ht="12.75">
      <c r="A153" s="164"/>
      <c r="B153" s="164"/>
      <c r="C153" s="164"/>
      <c r="D153" s="164"/>
      <c r="E153" s="170"/>
      <c r="F153" s="164"/>
      <c r="G153" s="164"/>
    </row>
    <row r="154" spans="1:7" ht="12.75">
      <c r="A154" s="164"/>
      <c r="B154" s="164"/>
      <c r="C154" s="164"/>
      <c r="D154" s="164"/>
      <c r="E154" s="170"/>
      <c r="F154" s="164"/>
      <c r="G154" s="164"/>
    </row>
    <row r="155" spans="1:7" ht="12.75">
      <c r="A155" s="164"/>
      <c r="B155" s="164"/>
      <c r="C155" s="164"/>
      <c r="D155" s="164"/>
      <c r="E155" s="170"/>
      <c r="F155" s="164"/>
      <c r="G155" s="164"/>
    </row>
    <row r="156" spans="1:7" ht="12.75">
      <c r="A156" s="164"/>
      <c r="B156" s="164"/>
      <c r="C156" s="164"/>
      <c r="D156" s="164"/>
      <c r="E156" s="170"/>
      <c r="F156" s="164"/>
      <c r="G156" s="164"/>
    </row>
    <row r="157" spans="1:7" ht="12.75">
      <c r="A157" s="164"/>
      <c r="B157" s="164"/>
      <c r="C157" s="164"/>
      <c r="D157" s="164"/>
      <c r="E157" s="170"/>
      <c r="F157" s="164"/>
      <c r="G157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Váňová Sylva</dc:creator>
  <cp:keywords/>
  <dc:description/>
  <cp:lastModifiedBy>Žaneta Poloková</cp:lastModifiedBy>
  <dcterms:created xsi:type="dcterms:W3CDTF">2016-02-10T09:23:17Z</dcterms:created>
  <dcterms:modified xsi:type="dcterms:W3CDTF">2016-02-10T15:26:43Z</dcterms:modified>
  <cp:category/>
  <cp:version/>
  <cp:contentType/>
  <cp:contentStatus/>
</cp:coreProperties>
</file>