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C:\A_ZAKÁZKY_2017_PC_NOVÝ\ZAKÁZKY_GUŇKA\GUŇKA_IVC JABLUNKOV_PLYN\"/>
    </mc:Choice>
  </mc:AlternateContent>
  <bookViews>
    <workbookView xWindow="0" yWindow="0" windowWidth="21570" windowHeight="10350"/>
  </bookViews>
  <sheets>
    <sheet name="Rekapitulace stavby" sheetId="1" r:id="rId1"/>
    <sheet name="02 - SO02-IVC V JABLUNKOV..." sheetId="2" r:id="rId2"/>
    <sheet name="Pokyny pro vyplnění" sheetId="3" r:id="rId3"/>
  </sheets>
  <definedNames>
    <definedName name="_xlnm._FilterDatabase" localSheetId="1" hidden="1">'02 - SO02-IVC V JABLUNKOV...'!$C$89:$K$122</definedName>
    <definedName name="_xlnm.Print_Titles" localSheetId="1">'02 - SO02-IVC V JABLUNKOV...'!$89:$89</definedName>
    <definedName name="_xlnm.Print_Titles" localSheetId="0">'Rekapitulace stavby'!$49:$49</definedName>
    <definedName name="_xlnm.Print_Area" localSheetId="1">'02 - SO02-IVC V JABLUNKOV...'!$C$4:$J$38,'02 - SO02-IVC V JABLUNKOV...'!$C$44:$J$69,'02 - SO02-IVC V JABLUNKOV...'!$C$75:$K$122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52511"/>
</workbook>
</file>

<file path=xl/calcChain.xml><?xml version="1.0" encoding="utf-8"?>
<calcChain xmlns="http://schemas.openxmlformats.org/spreadsheetml/2006/main">
  <c r="AY53" i="1" l="1"/>
  <c r="AX53" i="1"/>
  <c r="BI122" i="2"/>
  <c r="BH122" i="2"/>
  <c r="BG122" i="2"/>
  <c r="BF122" i="2"/>
  <c r="T122" i="2"/>
  <c r="T121" i="2" s="1"/>
  <c r="T120" i="2" s="1"/>
  <c r="R122" i="2"/>
  <c r="R121" i="2" s="1"/>
  <c r="R120" i="2" s="1"/>
  <c r="P122" i="2"/>
  <c r="P121" i="2" s="1"/>
  <c r="P120" i="2" s="1"/>
  <c r="BK122" i="2"/>
  <c r="BK121" i="2" s="1"/>
  <c r="J122" i="2"/>
  <c r="BE122" i="2" s="1"/>
  <c r="BI118" i="2"/>
  <c r="BH118" i="2"/>
  <c r="BG118" i="2"/>
  <c r="BF118" i="2"/>
  <c r="T118" i="2"/>
  <c r="T117" i="2" s="1"/>
  <c r="R118" i="2"/>
  <c r="R117" i="2" s="1"/>
  <c r="P118" i="2"/>
  <c r="P117" i="2" s="1"/>
  <c r="BK118" i="2"/>
  <c r="BK117" i="2" s="1"/>
  <c r="J117" i="2" s="1"/>
  <c r="J66" i="2" s="1"/>
  <c r="J118" i="2"/>
  <c r="BE118" i="2" s="1"/>
  <c r="BI116" i="2"/>
  <c r="BH116" i="2"/>
  <c r="BG116" i="2"/>
  <c r="BF116" i="2"/>
  <c r="BE116" i="2"/>
  <c r="T116" i="2"/>
  <c r="R116" i="2"/>
  <c r="P116" i="2"/>
  <c r="BK116" i="2"/>
  <c r="J116" i="2"/>
  <c r="BI115" i="2"/>
  <c r="BH115" i="2"/>
  <c r="BG115" i="2"/>
  <c r="BF115" i="2"/>
  <c r="BE115" i="2"/>
  <c r="T115" i="2"/>
  <c r="R115" i="2"/>
  <c r="P115" i="2"/>
  <c r="BK115" i="2"/>
  <c r="J115" i="2"/>
  <c r="BI113" i="2"/>
  <c r="BH113" i="2"/>
  <c r="BG113" i="2"/>
  <c r="BF113" i="2"/>
  <c r="BE113" i="2"/>
  <c r="T113" i="2"/>
  <c r="R113" i="2"/>
  <c r="P113" i="2"/>
  <c r="BK113" i="2"/>
  <c r="J113" i="2"/>
  <c r="BI112" i="2"/>
  <c r="BH112" i="2"/>
  <c r="BG112" i="2"/>
  <c r="BF112" i="2"/>
  <c r="BE112" i="2"/>
  <c r="T112" i="2"/>
  <c r="R112" i="2"/>
  <c r="P112" i="2"/>
  <c r="BK112" i="2"/>
  <c r="J112" i="2"/>
  <c r="BI110" i="2"/>
  <c r="BH110" i="2"/>
  <c r="BG110" i="2"/>
  <c r="BF110" i="2"/>
  <c r="BE110" i="2"/>
  <c r="T110" i="2"/>
  <c r="R110" i="2"/>
  <c r="P110" i="2"/>
  <c r="BK110" i="2"/>
  <c r="J110" i="2"/>
  <c r="BI108" i="2"/>
  <c r="BH108" i="2"/>
  <c r="BG108" i="2"/>
  <c r="BF108" i="2"/>
  <c r="BE108" i="2"/>
  <c r="T108" i="2"/>
  <c r="R108" i="2"/>
  <c r="P108" i="2"/>
  <c r="BK108" i="2"/>
  <c r="J108" i="2"/>
  <c r="BI106" i="2"/>
  <c r="BH106" i="2"/>
  <c r="BG106" i="2"/>
  <c r="BF106" i="2"/>
  <c r="BE106" i="2"/>
  <c r="T106" i="2"/>
  <c r="R106" i="2"/>
  <c r="P106" i="2"/>
  <c r="BK106" i="2"/>
  <c r="J106" i="2"/>
  <c r="BI104" i="2"/>
  <c r="BH104" i="2"/>
  <c r="BG104" i="2"/>
  <c r="BF104" i="2"/>
  <c r="BE104" i="2"/>
  <c r="T104" i="2"/>
  <c r="R104" i="2"/>
  <c r="P104" i="2"/>
  <c r="BK104" i="2"/>
  <c r="J104" i="2"/>
  <c r="BI103" i="2"/>
  <c r="BH103" i="2"/>
  <c r="BG103" i="2"/>
  <c r="BF103" i="2"/>
  <c r="BE103" i="2"/>
  <c r="T103" i="2"/>
  <c r="T102" i="2" s="1"/>
  <c r="T101" i="2" s="1"/>
  <c r="R103" i="2"/>
  <c r="R102" i="2" s="1"/>
  <c r="R101" i="2" s="1"/>
  <c r="P103" i="2"/>
  <c r="P102" i="2" s="1"/>
  <c r="P101" i="2" s="1"/>
  <c r="BK103" i="2"/>
  <c r="BK102" i="2" s="1"/>
  <c r="J103" i="2"/>
  <c r="BI100" i="2"/>
  <c r="BH100" i="2"/>
  <c r="BG100" i="2"/>
  <c r="BF100" i="2"/>
  <c r="BE100" i="2"/>
  <c r="T100" i="2"/>
  <c r="T99" i="2" s="1"/>
  <c r="R100" i="2"/>
  <c r="R99" i="2" s="1"/>
  <c r="P100" i="2"/>
  <c r="P99" i="2" s="1"/>
  <c r="BK100" i="2"/>
  <c r="BK99" i="2" s="1"/>
  <c r="J99" i="2" s="1"/>
  <c r="J63" i="2" s="1"/>
  <c r="J100" i="2"/>
  <c r="BI97" i="2"/>
  <c r="BH97" i="2"/>
  <c r="BG97" i="2"/>
  <c r="BF97" i="2"/>
  <c r="T97" i="2"/>
  <c r="R97" i="2"/>
  <c r="P97" i="2"/>
  <c r="BK97" i="2"/>
  <c r="J97" i="2"/>
  <c r="BE97" i="2" s="1"/>
  <c r="BI95" i="2"/>
  <c r="BH95" i="2"/>
  <c r="BG95" i="2"/>
  <c r="BF95" i="2"/>
  <c r="T95" i="2"/>
  <c r="R95" i="2"/>
  <c r="P95" i="2"/>
  <c r="BK95" i="2"/>
  <c r="J95" i="2"/>
  <c r="BE95" i="2" s="1"/>
  <c r="BI93" i="2"/>
  <c r="F36" i="2" s="1"/>
  <c r="BD53" i="1" s="1"/>
  <c r="BD52" i="1" s="1"/>
  <c r="BD51" i="1" s="1"/>
  <c r="W30" i="1" s="1"/>
  <c r="BH93" i="2"/>
  <c r="F35" i="2" s="1"/>
  <c r="BC53" i="1" s="1"/>
  <c r="BC52" i="1" s="1"/>
  <c r="BG93" i="2"/>
  <c r="F34" i="2" s="1"/>
  <c r="BB53" i="1" s="1"/>
  <c r="BB52" i="1" s="1"/>
  <c r="BF93" i="2"/>
  <c r="F33" i="2" s="1"/>
  <c r="BA53" i="1" s="1"/>
  <c r="BA52" i="1" s="1"/>
  <c r="T93" i="2"/>
  <c r="T92" i="2" s="1"/>
  <c r="T91" i="2" s="1"/>
  <c r="T90" i="2" s="1"/>
  <c r="R93" i="2"/>
  <c r="R92" i="2" s="1"/>
  <c r="P93" i="2"/>
  <c r="P92" i="2" s="1"/>
  <c r="P91" i="2" s="1"/>
  <c r="P90" i="2" s="1"/>
  <c r="AU53" i="1" s="1"/>
  <c r="AU52" i="1" s="1"/>
  <c r="AU51" i="1" s="1"/>
  <c r="BK93" i="2"/>
  <c r="BK92" i="2" s="1"/>
  <c r="J93" i="2"/>
  <c r="BE93" i="2" s="1"/>
  <c r="F84" i="2"/>
  <c r="E82" i="2"/>
  <c r="F53" i="2"/>
  <c r="E51" i="2"/>
  <c r="J23" i="2"/>
  <c r="E23" i="2"/>
  <c r="J86" i="2" s="1"/>
  <c r="J22" i="2"/>
  <c r="J20" i="2"/>
  <c r="E20" i="2"/>
  <c r="F56" i="2" s="1"/>
  <c r="J19" i="2"/>
  <c r="J17" i="2"/>
  <c r="E17" i="2"/>
  <c r="F55" i="2" s="1"/>
  <c r="J16" i="2"/>
  <c r="J14" i="2"/>
  <c r="J84" i="2" s="1"/>
  <c r="E7" i="2"/>
  <c r="E47" i="2" s="1"/>
  <c r="AS52" i="1"/>
  <c r="AS51" i="1"/>
  <c r="L47" i="1"/>
  <c r="AM46" i="1"/>
  <c r="L46" i="1"/>
  <c r="AM44" i="1"/>
  <c r="L44" i="1"/>
  <c r="L42" i="1"/>
  <c r="L41" i="1"/>
  <c r="F32" i="2" l="1"/>
  <c r="AZ53" i="1" s="1"/>
  <c r="AZ52" i="1" s="1"/>
  <c r="J32" i="2"/>
  <c r="AV53" i="1" s="1"/>
  <c r="BB51" i="1"/>
  <c r="AX52" i="1"/>
  <c r="J102" i="2"/>
  <c r="J65" i="2" s="1"/>
  <c r="BK101" i="2"/>
  <c r="J101" i="2" s="1"/>
  <c r="J64" i="2" s="1"/>
  <c r="J92" i="2"/>
  <c r="J62" i="2" s="1"/>
  <c r="BK91" i="2"/>
  <c r="R91" i="2"/>
  <c r="R90" i="2" s="1"/>
  <c r="AW52" i="1"/>
  <c r="BA51" i="1"/>
  <c r="AY52" i="1"/>
  <c r="BC51" i="1"/>
  <c r="J121" i="2"/>
  <c r="J68" i="2" s="1"/>
  <c r="BK120" i="2"/>
  <c r="J120" i="2" s="1"/>
  <c r="J67" i="2" s="1"/>
  <c r="J53" i="2"/>
  <c r="J55" i="2"/>
  <c r="E78" i="2"/>
  <c r="F86" i="2"/>
  <c r="F87" i="2"/>
  <c r="J33" i="2"/>
  <c r="AW53" i="1" s="1"/>
  <c r="J91" i="2" l="1"/>
  <c r="J61" i="2" s="1"/>
  <c r="BK90" i="2"/>
  <c r="J90" i="2" s="1"/>
  <c r="AT53" i="1"/>
  <c r="W29" i="1"/>
  <c r="AY51" i="1"/>
  <c r="W27" i="1"/>
  <c r="AW51" i="1"/>
  <c r="AK27" i="1" s="1"/>
  <c r="AX51" i="1"/>
  <c r="W28" i="1"/>
  <c r="AZ51" i="1"/>
  <c r="AV52" i="1"/>
  <c r="AT52" i="1" s="1"/>
  <c r="AV51" i="1" l="1"/>
  <c r="W26" i="1"/>
  <c r="J60" i="2"/>
  <c r="J29" i="2"/>
  <c r="AG53" i="1" l="1"/>
  <c r="J38" i="2"/>
  <c r="AK26" i="1"/>
  <c r="AT51" i="1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<sst xmlns="http://schemas.openxmlformats.org/spreadsheetml/2006/main" count="1082" uniqueCount="384">
  <si>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</si>
  <si>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</si>
  <si>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</si>
  <si>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</si>
  <si>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</si>
  <si>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</si>
  <si>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</si>
  <si>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{abd17e78-e317-457b-8373-2af646c56ec0}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</si>
  <si>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</si>
  <si>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</si>
  <si>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</si>
  <si>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</si>
  <si>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</si>
  <si>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</si>
  <si>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</si>
  <si>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</si>
  <si>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</si>
  <si>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</si>
  <si>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</si>
  <si>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IVC V JABLUNKOVĚ</t>
  </si>
  <si>
    <t>KSO:</t>
  </si>
  <si>
    <t/>
  </si>
  <si>
    <t>CC-CZ:</t>
  </si>
  <si>
    <t>Místo:</t>
  </si>
  <si>
    <t>JABLUNKOV</t>
  </si>
  <si>
    <t>Datum:</t>
  </si>
  <si>
    <t>19. 4. 2017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</si>
  <si>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</si>
  <si>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</si>
  <si>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</si>
  <si>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</si>
  <si>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</si>
  <si>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</si>
  <si>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</si>
  <si>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</si>
  <si>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</si>
  <si>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</si>
  <si>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</si>
  <si>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</si>
  <si>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</si>
  <si>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</si>
  <si>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</si>
  <si>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</si>
  <si>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</si>
  <si>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</si>
  <si>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</si>
  <si>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</si>
  <si>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</si>
  <si>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</si>
  <si>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</si>
  <si>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</si>
  <si>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</si>
  <si>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</si>
  <si>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</si>
  <si>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</si>
  <si>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</si>
  <si>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</si>
  <si>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</si>
  <si>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</si>
  <si>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</si>
  <si>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</si>
  <si>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</si>
  <si>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</si>
  <si>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</si>
  <si>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</si>
  <si>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</si>
  <si>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</si>
  <si>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</si>
  <si>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</si>
  <si>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</si>
  <si>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</si>
  <si>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</si>
  <si>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</si>
  <si>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</si>
  <si>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SO02-IVC V JABLUNKOVĚ-D.1.4.1. ZTI-PLYNOINSTALACE</t>
  </si>
  <si>
    <t>STA</t>
  </si>
  <si>
    <t>1</t>
  </si>
  <si>
    <t>{f605f53f-6031-4eec-a55b-197c882f978b}</t>
  </si>
  <si>
    <t>2</t>
  </si>
  <si>
    <t>/</t>
  </si>
  <si>
    <t>Soupis</t>
  </si>
  <si>
    <t>{9db49eec-dbe0-4882-96af-f4b265015dae}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</si>
  <si>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</si>
  <si>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</si>
  <si>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</si>
  <si>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</si>
  <si>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</si>
  <si>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</si>
  <si>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</si>
  <si>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02 - SO02-IVC V JABLUNKOVĚ-D.1.4.1. ZTI-PLYNOINSTALACE</t>
  </si>
  <si>
    <t>Soupis: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</si>
  <si>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</si>
  <si>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</si>
  <si>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</si>
  <si>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</si>
  <si>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</si>
  <si>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</si>
  <si>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</si>
  <si>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</si>
  <si>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</si>
  <si>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723 - Zdravotechnika - vnitřní plynovod</t>
  </si>
  <si>
    <t xml:space="preserve">    783 - Dokončovací práce - nátěry</t>
  </si>
  <si>
    <t>Ostatní - Ostatní</t>
  </si>
  <si>
    <t xml:space="preserve">    904 - HZS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</si>
  <si>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</si>
  <si>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</si>
  <si>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</si>
  <si>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</si>
  <si>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</si>
  <si>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</si>
  <si>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</si>
  <si>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</si>
  <si>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</si>
  <si>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</si>
  <si>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</si>
  <si>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</si>
  <si>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</si>
  <si>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</si>
  <si>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</si>
  <si>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</si>
  <si>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</si>
  <si>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</si>
  <si>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</si>
  <si>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K</t>
  </si>
  <si>
    <t>971033231</t>
  </si>
  <si>
    <t>Vybourání otvorů ve zdivu základovém nebo nadzákladovém z cihel, tvárnic, příčkovek z cihel pálených na maltu vápennou nebo vápenocementovou plochy do 0,0225 m2, tl. do 150 mm</t>
  </si>
  <si>
    <t>kus</t>
  </si>
  <si>
    <t>CS ÚRS 2017 01</t>
  </si>
  <si>
    <t>4</t>
  </si>
  <si>
    <t>-1489494889</t>
  </si>
  <si>
    <t>VV</t>
  </si>
  <si>
    <t>1+1</t>
  </si>
  <si>
    <t>971033241</t>
  </si>
  <si>
    <t>Vybourání otvorů ve zdivu základovém nebo nadzákladovém z cihel, tvárnic, příčkovek z cihel pálených na maltu vápennou nebo vápenocementovou plochy do 0,0225 m2, tl. do 300 mm</t>
  </si>
  <si>
    <t>-1425342721</t>
  </si>
  <si>
    <t>3</t>
  </si>
  <si>
    <t>972055141</t>
  </si>
  <si>
    <t>Vybourání otvorů ve stropech nebo klenbách železobetonových ve stropech z dutých prefabrikátů, plochy do 0,0225 m2, tl. přes 120 mm</t>
  </si>
  <si>
    <t>442199656</t>
  </si>
  <si>
    <t>997</t>
  </si>
  <si>
    <t>Přesun sutě</t>
  </si>
  <si>
    <t>997013112</t>
  </si>
  <si>
    <t>Vnitrostaveništní doprava suti a vybouraných hmot vodorovně do 50 m svisle s použitím mechanizace pro budovy a haly výšky přes 6 do 9 m</t>
  </si>
  <si>
    <t>t</t>
  </si>
  <si>
    <t>-930809972</t>
  </si>
  <si>
    <t>PSV</t>
  </si>
  <si>
    <t>Práce a dodávky PSV</t>
  </si>
  <si>
    <t>723</t>
  </si>
  <si>
    <t>Zdravotechnika - vnitřní plynovod</t>
  </si>
  <si>
    <t>5</t>
  </si>
  <si>
    <t>723160204</t>
  </si>
  <si>
    <t>Přípojky k plynoměrům spojované na závit bez ochozu G 1</t>
  </si>
  <si>
    <t>16</t>
  </si>
  <si>
    <t>-360050046</t>
  </si>
  <si>
    <t>6</t>
  </si>
  <si>
    <t>723181023</t>
  </si>
  <si>
    <t>Potrubí z měděných trubek tvrdých, spojovaných lisováním (mapress) DN 15</t>
  </si>
  <si>
    <t>m</t>
  </si>
  <si>
    <t>321462150</t>
  </si>
  <si>
    <t>7</t>
  </si>
  <si>
    <t>723181025</t>
  </si>
  <si>
    <t>Potrubí z měděných trubek tvrdých, spojovaných lisováním (mapress) DN 32</t>
  </si>
  <si>
    <t>877008813</t>
  </si>
  <si>
    <t>3+4,3+12,2+4,4+2,5+2,6</t>
  </si>
  <si>
    <t>8</t>
  </si>
  <si>
    <t>723190203</t>
  </si>
  <si>
    <t>Přípojky plynovodní ke strojům a zařízením z trubek ocelových závitových černých spojovaných na závit, bezešvých, běžných DN 20</t>
  </si>
  <si>
    <t>2033845149</t>
  </si>
  <si>
    <t>723190252</t>
  </si>
  <si>
    <t>Přípojky plynovodní ke strojům a zařízením z trubek vyvedení a upevnění plynovodních výpustek na potrubí DN 20</t>
  </si>
  <si>
    <t>-940850666</t>
  </si>
  <si>
    <t>10</t>
  </si>
  <si>
    <t>723221304</t>
  </si>
  <si>
    <t>Armatury s jedním závitem ventily vzorkovací [IVAR] rohové PN 5 vnitřní závit G 1/2</t>
  </si>
  <si>
    <t>869033946</t>
  </si>
  <si>
    <t>11</t>
  </si>
  <si>
    <t>723231163</t>
  </si>
  <si>
    <t>Armatury se dvěma závity kohouty kulové PN 42 do 185 st.C plnoprůtokové [s koulí „DADO“] vnitřní závit těžká řada [R 950 Giacomini] G 3/4</t>
  </si>
  <si>
    <t>1795557686</t>
  </si>
  <si>
    <t>12</t>
  </si>
  <si>
    <t>723231165</t>
  </si>
  <si>
    <t>Armatury se dvěma závity kohouty kulové PN 42 do 185 st.C plnoprůtokové [s koulí „DADO“] vnitřní závit těžká řada [R 950 Giacomini] G 1 1/4</t>
  </si>
  <si>
    <t>1416912408</t>
  </si>
  <si>
    <t>13</t>
  </si>
  <si>
    <t>998723202</t>
  </si>
  <si>
    <t>Přesun hmot pro vnitřní plynovod stanovený procentní sazbou (%) z ceny vodorovná dopravní vzdálenost do 50 m v objektech výšky přes 6 do 12 m</t>
  </si>
  <si>
    <t>%</t>
  </si>
  <si>
    <t>-1049883287</t>
  </si>
  <si>
    <t>783</t>
  </si>
  <si>
    <t>Dokončovací práce - nátěry</t>
  </si>
  <si>
    <t>14</t>
  </si>
  <si>
    <t>M</t>
  </si>
  <si>
    <t>783424340R00</t>
  </si>
  <si>
    <t>Nátěr syntet. potrubí do DN 50 mm  Z+2x +1x email</t>
  </si>
  <si>
    <t>32</t>
  </si>
  <si>
    <t>-555123359</t>
  </si>
  <si>
    <t>Ostatní</t>
  </si>
  <si>
    <t>904</t>
  </si>
  <si>
    <t>HZS</t>
  </si>
  <si>
    <t>Hzs-zkousky v ramci montaz.praci Revize plynu, uvedení do provozu</t>
  </si>
  <si>
    <t>hod</t>
  </si>
  <si>
    <t>512</t>
  </si>
  <si>
    <t>-1499802575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</si>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</sst>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60"/>
      <c r="AS2" s="360"/>
      <c r="AT2" s="360"/>
      <c r="AU2" s="360"/>
      <c r="AV2" s="360"/>
      <c r="AW2" s="360"/>
      <c r="AX2" s="360"/>
      <c r="AY2" s="360"/>
      <c r="AZ2" s="360"/>
      <c r="BA2" s="360"/>
      <c r="BB2" s="360"/>
      <c r="BC2" s="360"/>
      <c r="BD2" s="360"/>
      <c r="BE2" s="360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1" t="s">
        <v>16</v>
      </c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27"/>
      <c r="AQ5" s="29"/>
      <c r="BE5" s="319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3" t="s">
        <v>19</v>
      </c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27"/>
      <c r="AQ6" s="29"/>
      <c r="BE6" s="320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20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20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0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20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20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0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20"/>
      <c r="BS13" s="22" t="s">
        <v>8</v>
      </c>
    </row>
    <row r="14" spans="1:74">
      <c r="B14" s="26"/>
      <c r="C14" s="27"/>
      <c r="D14" s="27"/>
      <c r="E14" s="324" t="s">
        <v>32</v>
      </c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20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0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20"/>
      <c r="BS16" s="22" t="s">
        <v>6</v>
      </c>
    </row>
    <row r="17" spans="2:71" ht="18.399999999999999" customHeight="1">
      <c r="B17" s="26"/>
      <c r="C17" s="27"/>
      <c r="D17" s="27"/>
      <c r="E17" s="33" t="s">
        <v>29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20"/>
      <c r="BS17" s="22" t="s">
        <v>34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0"/>
      <c r="BS18" s="22" t="s">
        <v>8</v>
      </c>
    </row>
    <row r="19" spans="2:71" ht="14.45" customHeight="1">
      <c r="B19" s="26"/>
      <c r="C19" s="27"/>
      <c r="D19" s="35" t="s">
        <v>35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0"/>
      <c r="BS19" s="22" t="s">
        <v>8</v>
      </c>
    </row>
    <row r="20" spans="2:71" ht="22.5" customHeight="1">
      <c r="B20" s="26"/>
      <c r="C20" s="27"/>
      <c r="D20" s="27"/>
      <c r="E20" s="326" t="s">
        <v>21</v>
      </c>
      <c r="F20" s="326"/>
      <c r="G20" s="326"/>
      <c r="H20" s="326"/>
      <c r="I20" s="326"/>
      <c r="J20" s="326"/>
      <c r="K20" s="326"/>
      <c r="L20" s="326"/>
      <c r="M20" s="326"/>
      <c r="N20" s="326"/>
      <c r="O20" s="326"/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27"/>
      <c r="AP20" s="27"/>
      <c r="AQ20" s="29"/>
      <c r="BE20" s="320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0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0"/>
    </row>
    <row r="23" spans="2:71" s="1" customFormat="1" ht="25.9" customHeight="1">
      <c r="B23" s="39"/>
      <c r="C23" s="40"/>
      <c r="D23" s="41" t="s">
        <v>36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7">
        <f>ROUND(AG51,2)</f>
        <v>0</v>
      </c>
      <c r="AL23" s="328"/>
      <c r="AM23" s="328"/>
      <c r="AN23" s="328"/>
      <c r="AO23" s="328"/>
      <c r="AP23" s="40"/>
      <c r="AQ23" s="43"/>
      <c r="BE23" s="320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0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9" t="s">
        <v>37</v>
      </c>
      <c r="M25" s="329"/>
      <c r="N25" s="329"/>
      <c r="O25" s="329"/>
      <c r="P25" s="40"/>
      <c r="Q25" s="40"/>
      <c r="R25" s="40"/>
      <c r="S25" s="40"/>
      <c r="T25" s="40"/>
      <c r="U25" s="40"/>
      <c r="V25" s="40"/>
      <c r="W25" s="329" t="s">
        <v>38</v>
      </c>
      <c r="X25" s="329"/>
      <c r="Y25" s="329"/>
      <c r="Z25" s="329"/>
      <c r="AA25" s="329"/>
      <c r="AB25" s="329"/>
      <c r="AC25" s="329"/>
      <c r="AD25" s="329"/>
      <c r="AE25" s="329"/>
      <c r="AF25" s="40"/>
      <c r="AG25" s="40"/>
      <c r="AH25" s="40"/>
      <c r="AI25" s="40"/>
      <c r="AJ25" s="40"/>
      <c r="AK25" s="329" t="s">
        <v>39</v>
      </c>
      <c r="AL25" s="329"/>
      <c r="AM25" s="329"/>
      <c r="AN25" s="329"/>
      <c r="AO25" s="329"/>
      <c r="AP25" s="40"/>
      <c r="AQ25" s="43"/>
      <c r="BE25" s="320"/>
    </row>
    <row r="26" spans="2:71" s="2" customFormat="1" ht="14.45" customHeight="1">
      <c r="B26" s="45"/>
      <c r="C26" s="46"/>
      <c r="D26" s="47" t="s">
        <v>40</v>
      </c>
      <c r="E26" s="46"/>
      <c r="F26" s="47" t="s">
        <v>41</v>
      </c>
      <c r="G26" s="46"/>
      <c r="H26" s="46"/>
      <c r="I26" s="46"/>
      <c r="J26" s="46"/>
      <c r="K26" s="46"/>
      <c r="L26" s="330">
        <v>0.21</v>
      </c>
      <c r="M26" s="331"/>
      <c r="N26" s="331"/>
      <c r="O26" s="331"/>
      <c r="P26" s="46"/>
      <c r="Q26" s="46"/>
      <c r="R26" s="46"/>
      <c r="S26" s="46"/>
      <c r="T26" s="46"/>
      <c r="U26" s="46"/>
      <c r="V26" s="46"/>
      <c r="W26" s="332">
        <f>ROUND(AZ51,2)</f>
        <v>0</v>
      </c>
      <c r="X26" s="331"/>
      <c r="Y26" s="331"/>
      <c r="Z26" s="331"/>
      <c r="AA26" s="331"/>
      <c r="AB26" s="331"/>
      <c r="AC26" s="331"/>
      <c r="AD26" s="331"/>
      <c r="AE26" s="331"/>
      <c r="AF26" s="46"/>
      <c r="AG26" s="46"/>
      <c r="AH26" s="46"/>
      <c r="AI26" s="46"/>
      <c r="AJ26" s="46"/>
      <c r="AK26" s="332">
        <f>ROUND(AV51,2)</f>
        <v>0</v>
      </c>
      <c r="AL26" s="331"/>
      <c r="AM26" s="331"/>
      <c r="AN26" s="331"/>
      <c r="AO26" s="331"/>
      <c r="AP26" s="46"/>
      <c r="AQ26" s="48"/>
      <c r="BE26" s="320"/>
    </row>
    <row r="27" spans="2:71" s="2" customFormat="1" ht="14.45" customHeight="1">
      <c r="B27" s="45"/>
      <c r="C27" s="46"/>
      <c r="D27" s="46"/>
      <c r="E27" s="46"/>
      <c r="F27" s="47" t="s">
        <v>42</v>
      </c>
      <c r="G27" s="46"/>
      <c r="H27" s="46"/>
      <c r="I27" s="46"/>
      <c r="J27" s="46"/>
      <c r="K27" s="46"/>
      <c r="L27" s="330">
        <v>0.15</v>
      </c>
      <c r="M27" s="331"/>
      <c r="N27" s="331"/>
      <c r="O27" s="331"/>
      <c r="P27" s="46"/>
      <c r="Q27" s="46"/>
      <c r="R27" s="46"/>
      <c r="S27" s="46"/>
      <c r="T27" s="46"/>
      <c r="U27" s="46"/>
      <c r="V27" s="46"/>
      <c r="W27" s="332">
        <f>ROUND(BA51,2)</f>
        <v>0</v>
      </c>
      <c r="X27" s="331"/>
      <c r="Y27" s="331"/>
      <c r="Z27" s="331"/>
      <c r="AA27" s="331"/>
      <c r="AB27" s="331"/>
      <c r="AC27" s="331"/>
      <c r="AD27" s="331"/>
      <c r="AE27" s="331"/>
      <c r="AF27" s="46"/>
      <c r="AG27" s="46"/>
      <c r="AH27" s="46"/>
      <c r="AI27" s="46"/>
      <c r="AJ27" s="46"/>
      <c r="AK27" s="332">
        <f>ROUND(AW51,2)</f>
        <v>0</v>
      </c>
      <c r="AL27" s="331"/>
      <c r="AM27" s="331"/>
      <c r="AN27" s="331"/>
      <c r="AO27" s="331"/>
      <c r="AP27" s="46"/>
      <c r="AQ27" s="48"/>
      <c r="BE27" s="320"/>
    </row>
    <row r="28" spans="2:71" s="2" customFormat="1" ht="14.45" hidden="1" customHeight="1">
      <c r="B28" s="45"/>
      <c r="C28" s="46"/>
      <c r="D28" s="46"/>
      <c r="E28" s="46"/>
      <c r="F28" s="47" t="s">
        <v>43</v>
      </c>
      <c r="G28" s="46"/>
      <c r="H28" s="46"/>
      <c r="I28" s="46"/>
      <c r="J28" s="46"/>
      <c r="K28" s="46"/>
      <c r="L28" s="330">
        <v>0.21</v>
      </c>
      <c r="M28" s="331"/>
      <c r="N28" s="331"/>
      <c r="O28" s="331"/>
      <c r="P28" s="46"/>
      <c r="Q28" s="46"/>
      <c r="R28" s="46"/>
      <c r="S28" s="46"/>
      <c r="T28" s="46"/>
      <c r="U28" s="46"/>
      <c r="V28" s="46"/>
      <c r="W28" s="332">
        <f>ROUND(BB51,2)</f>
        <v>0</v>
      </c>
      <c r="X28" s="331"/>
      <c r="Y28" s="331"/>
      <c r="Z28" s="331"/>
      <c r="AA28" s="331"/>
      <c r="AB28" s="331"/>
      <c r="AC28" s="331"/>
      <c r="AD28" s="331"/>
      <c r="AE28" s="331"/>
      <c r="AF28" s="46"/>
      <c r="AG28" s="46"/>
      <c r="AH28" s="46"/>
      <c r="AI28" s="46"/>
      <c r="AJ28" s="46"/>
      <c r="AK28" s="332">
        <v>0</v>
      </c>
      <c r="AL28" s="331"/>
      <c r="AM28" s="331"/>
      <c r="AN28" s="331"/>
      <c r="AO28" s="331"/>
      <c r="AP28" s="46"/>
      <c r="AQ28" s="48"/>
      <c r="BE28" s="320"/>
    </row>
    <row r="29" spans="2:71" s="2" customFormat="1" ht="14.45" hidden="1" customHeight="1">
      <c r="B29" s="45"/>
      <c r="C29" s="46"/>
      <c r="D29" s="46"/>
      <c r="E29" s="46"/>
      <c r="F29" s="47" t="s">
        <v>44</v>
      </c>
      <c r="G29" s="46"/>
      <c r="H29" s="46"/>
      <c r="I29" s="46"/>
      <c r="J29" s="46"/>
      <c r="K29" s="46"/>
      <c r="L29" s="330">
        <v>0.15</v>
      </c>
      <c r="M29" s="331"/>
      <c r="N29" s="331"/>
      <c r="O29" s="331"/>
      <c r="P29" s="46"/>
      <c r="Q29" s="46"/>
      <c r="R29" s="46"/>
      <c r="S29" s="46"/>
      <c r="T29" s="46"/>
      <c r="U29" s="46"/>
      <c r="V29" s="46"/>
      <c r="W29" s="332">
        <f>ROUND(BC51,2)</f>
        <v>0</v>
      </c>
      <c r="X29" s="331"/>
      <c r="Y29" s="331"/>
      <c r="Z29" s="331"/>
      <c r="AA29" s="331"/>
      <c r="AB29" s="331"/>
      <c r="AC29" s="331"/>
      <c r="AD29" s="331"/>
      <c r="AE29" s="331"/>
      <c r="AF29" s="46"/>
      <c r="AG29" s="46"/>
      <c r="AH29" s="46"/>
      <c r="AI29" s="46"/>
      <c r="AJ29" s="46"/>
      <c r="AK29" s="332">
        <v>0</v>
      </c>
      <c r="AL29" s="331"/>
      <c r="AM29" s="331"/>
      <c r="AN29" s="331"/>
      <c r="AO29" s="331"/>
      <c r="AP29" s="46"/>
      <c r="AQ29" s="48"/>
      <c r="BE29" s="320"/>
    </row>
    <row r="30" spans="2:71" s="2" customFormat="1" ht="14.45" hidden="1" customHeight="1">
      <c r="B30" s="45"/>
      <c r="C30" s="46"/>
      <c r="D30" s="46"/>
      <c r="E30" s="46"/>
      <c r="F30" s="47" t="s">
        <v>45</v>
      </c>
      <c r="G30" s="46"/>
      <c r="H30" s="46"/>
      <c r="I30" s="46"/>
      <c r="J30" s="46"/>
      <c r="K30" s="46"/>
      <c r="L30" s="330">
        <v>0</v>
      </c>
      <c r="M30" s="331"/>
      <c r="N30" s="331"/>
      <c r="O30" s="331"/>
      <c r="P30" s="46"/>
      <c r="Q30" s="46"/>
      <c r="R30" s="46"/>
      <c r="S30" s="46"/>
      <c r="T30" s="46"/>
      <c r="U30" s="46"/>
      <c r="V30" s="46"/>
      <c r="W30" s="332">
        <f>ROUND(BD51,2)</f>
        <v>0</v>
      </c>
      <c r="X30" s="331"/>
      <c r="Y30" s="331"/>
      <c r="Z30" s="331"/>
      <c r="AA30" s="331"/>
      <c r="AB30" s="331"/>
      <c r="AC30" s="331"/>
      <c r="AD30" s="331"/>
      <c r="AE30" s="331"/>
      <c r="AF30" s="46"/>
      <c r="AG30" s="46"/>
      <c r="AH30" s="46"/>
      <c r="AI30" s="46"/>
      <c r="AJ30" s="46"/>
      <c r="AK30" s="332">
        <v>0</v>
      </c>
      <c r="AL30" s="331"/>
      <c r="AM30" s="331"/>
      <c r="AN30" s="331"/>
      <c r="AO30" s="331"/>
      <c r="AP30" s="46"/>
      <c r="AQ30" s="48"/>
      <c r="BE30" s="320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0"/>
    </row>
    <row r="32" spans="2:71" s="1" customFormat="1" ht="25.9" customHeight="1">
      <c r="B32" s="39"/>
      <c r="C32" s="49"/>
      <c r="D32" s="50" t="s">
        <v>46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47</v>
      </c>
      <c r="U32" s="51"/>
      <c r="V32" s="51"/>
      <c r="W32" s="51"/>
      <c r="X32" s="333" t="s">
        <v>48</v>
      </c>
      <c r="Y32" s="334"/>
      <c r="Z32" s="334"/>
      <c r="AA32" s="334"/>
      <c r="AB32" s="334"/>
      <c r="AC32" s="51"/>
      <c r="AD32" s="51"/>
      <c r="AE32" s="51"/>
      <c r="AF32" s="51"/>
      <c r="AG32" s="51"/>
      <c r="AH32" s="51"/>
      <c r="AI32" s="51"/>
      <c r="AJ32" s="51"/>
      <c r="AK32" s="335">
        <f>SUM(AK23:AK30)</f>
        <v>0</v>
      </c>
      <c r="AL32" s="334"/>
      <c r="AM32" s="334"/>
      <c r="AN32" s="334"/>
      <c r="AO32" s="336"/>
      <c r="AP32" s="49"/>
      <c r="AQ32" s="53"/>
      <c r="BE32" s="320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49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02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7" t="str">
        <f>K6</f>
        <v>IVC V JABLUNKOVĚ</v>
      </c>
      <c r="M42" s="338"/>
      <c r="N42" s="338"/>
      <c r="O42" s="338"/>
      <c r="P42" s="338"/>
      <c r="Q42" s="338"/>
      <c r="R42" s="338"/>
      <c r="S42" s="338"/>
      <c r="T42" s="338"/>
      <c r="U42" s="338"/>
      <c r="V42" s="338"/>
      <c r="W42" s="338"/>
      <c r="X42" s="338"/>
      <c r="Y42" s="338"/>
      <c r="Z42" s="338"/>
      <c r="AA42" s="338"/>
      <c r="AB42" s="338"/>
      <c r="AC42" s="338"/>
      <c r="AD42" s="338"/>
      <c r="AE42" s="338"/>
      <c r="AF42" s="338"/>
      <c r="AG42" s="338"/>
      <c r="AH42" s="338"/>
      <c r="AI42" s="338"/>
      <c r="AJ42" s="338"/>
      <c r="AK42" s="338"/>
      <c r="AL42" s="338"/>
      <c r="AM42" s="338"/>
      <c r="AN42" s="338"/>
      <c r="AO42" s="338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JABLUNKOV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39" t="str">
        <f>IF(AN8= "","",AN8)</f>
        <v>19. 4. 2017</v>
      </c>
      <c r="AN44" s="339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 xml:space="preserve"> 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40" t="str">
        <f>IF(E17="","",E17)</f>
        <v xml:space="preserve"> </v>
      </c>
      <c r="AN46" s="340"/>
      <c r="AO46" s="340"/>
      <c r="AP46" s="340"/>
      <c r="AQ46" s="61"/>
      <c r="AR46" s="59"/>
      <c r="AS46" s="341" t="s">
        <v>50</v>
      </c>
      <c r="AT46" s="342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43"/>
      <c r="AT47" s="344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5"/>
      <c r="AT48" s="346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7" t="s">
        <v>51</v>
      </c>
      <c r="D49" s="348"/>
      <c r="E49" s="348"/>
      <c r="F49" s="348"/>
      <c r="G49" s="348"/>
      <c r="H49" s="77"/>
      <c r="I49" s="349" t="s">
        <v>52</v>
      </c>
      <c r="J49" s="348"/>
      <c r="K49" s="348"/>
      <c r="L49" s="348"/>
      <c r="M49" s="348"/>
      <c r="N49" s="348"/>
      <c r="O49" s="348"/>
      <c r="P49" s="348"/>
      <c r="Q49" s="348"/>
      <c r="R49" s="348"/>
      <c r="S49" s="348"/>
      <c r="T49" s="348"/>
      <c r="U49" s="348"/>
      <c r="V49" s="348"/>
      <c r="W49" s="348"/>
      <c r="X49" s="348"/>
      <c r="Y49" s="348"/>
      <c r="Z49" s="348"/>
      <c r="AA49" s="348"/>
      <c r="AB49" s="348"/>
      <c r="AC49" s="348"/>
      <c r="AD49" s="348"/>
      <c r="AE49" s="348"/>
      <c r="AF49" s="348"/>
      <c r="AG49" s="350" t="s">
        <v>53</v>
      </c>
      <c r="AH49" s="348"/>
      <c r="AI49" s="348"/>
      <c r="AJ49" s="348"/>
      <c r="AK49" s="348"/>
      <c r="AL49" s="348"/>
      <c r="AM49" s="348"/>
      <c r="AN49" s="349" t="s">
        <v>54</v>
      </c>
      <c r="AO49" s="348"/>
      <c r="AP49" s="348"/>
      <c r="AQ49" s="78" t="s">
        <v>55</v>
      </c>
      <c r="AR49" s="59"/>
      <c r="AS49" s="79" t="s">
        <v>56</v>
      </c>
      <c r="AT49" s="80" t="s">
        <v>57</v>
      </c>
      <c r="AU49" s="80" t="s">
        <v>58</v>
      </c>
      <c r="AV49" s="80" t="s">
        <v>59</v>
      </c>
      <c r="AW49" s="80" t="s">
        <v>60</v>
      </c>
      <c r="AX49" s="80" t="s">
        <v>61</v>
      </c>
      <c r="AY49" s="80" t="s">
        <v>62</v>
      </c>
      <c r="AZ49" s="80" t="s">
        <v>63</v>
      </c>
      <c r="BA49" s="80" t="s">
        <v>64</v>
      </c>
      <c r="BB49" s="80" t="s">
        <v>65</v>
      </c>
      <c r="BC49" s="80" t="s">
        <v>66</v>
      </c>
      <c r="BD49" s="81" t="s">
        <v>67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68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58">
        <f>ROUND(AG52,2)</f>
        <v>0</v>
      </c>
      <c r="AH51" s="358"/>
      <c r="AI51" s="358"/>
      <c r="AJ51" s="358"/>
      <c r="AK51" s="358"/>
      <c r="AL51" s="358"/>
      <c r="AM51" s="358"/>
      <c r="AN51" s="359">
        <f>SUM(AG51,AT51)</f>
        <v>0</v>
      </c>
      <c r="AO51" s="359"/>
      <c r="AP51" s="359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 t="shared" ref="AZ51:BD52" si="0">ROUND(AZ52,2)</f>
        <v>0</v>
      </c>
      <c r="BA51" s="89">
        <f t="shared" si="0"/>
        <v>0</v>
      </c>
      <c r="BB51" s="89">
        <f t="shared" si="0"/>
        <v>0</v>
      </c>
      <c r="BC51" s="89">
        <f t="shared" si="0"/>
        <v>0</v>
      </c>
      <c r="BD51" s="91">
        <f t="shared" si="0"/>
        <v>0</v>
      </c>
      <c r="BS51" s="92" t="s">
        <v>69</v>
      </c>
      <c r="BT51" s="92" t="s">
        <v>70</v>
      </c>
      <c r="BU51" s="93" t="s">
        <v>71</v>
      </c>
      <c r="BV51" s="92" t="s">
        <v>72</v>
      </c>
      <c r="BW51" s="92" t="s">
        <v>7</v>
      </c>
      <c r="BX51" s="92" t="s">
        <v>73</v>
      </c>
      <c r="CL51" s="92" t="s">
        <v>21</v>
      </c>
    </row>
    <row r="52" spans="1:91" s="5" customFormat="1" ht="37.5" customHeight="1">
      <c r="B52" s="94"/>
      <c r="C52" s="95"/>
      <c r="D52" s="354" t="s">
        <v>16</v>
      </c>
      <c r="E52" s="354"/>
      <c r="F52" s="354"/>
      <c r="G52" s="354"/>
      <c r="H52" s="354"/>
      <c r="I52" s="96"/>
      <c r="J52" s="354" t="s">
        <v>74</v>
      </c>
      <c r="K52" s="354"/>
      <c r="L52" s="354"/>
      <c r="M52" s="354"/>
      <c r="N52" s="354"/>
      <c r="O52" s="354"/>
      <c r="P52" s="354"/>
      <c r="Q52" s="354"/>
      <c r="R52" s="354"/>
      <c r="S52" s="354"/>
      <c r="T52" s="354"/>
      <c r="U52" s="354"/>
      <c r="V52" s="354"/>
      <c r="W52" s="354"/>
      <c r="X52" s="354"/>
      <c r="Y52" s="354"/>
      <c r="Z52" s="354"/>
      <c r="AA52" s="354"/>
      <c r="AB52" s="354"/>
      <c r="AC52" s="354"/>
      <c r="AD52" s="354"/>
      <c r="AE52" s="354"/>
      <c r="AF52" s="354"/>
      <c r="AG52" s="353">
        <f>ROUND(AG53,2)</f>
        <v>0</v>
      </c>
      <c r="AH52" s="352"/>
      <c r="AI52" s="352"/>
      <c r="AJ52" s="352"/>
      <c r="AK52" s="352"/>
      <c r="AL52" s="352"/>
      <c r="AM52" s="352"/>
      <c r="AN52" s="351">
        <f>SUM(AG52,AT52)</f>
        <v>0</v>
      </c>
      <c r="AO52" s="352"/>
      <c r="AP52" s="352"/>
      <c r="AQ52" s="97" t="s">
        <v>75</v>
      </c>
      <c r="AR52" s="98"/>
      <c r="AS52" s="99">
        <f>ROUND(AS53,2)</f>
        <v>0</v>
      </c>
      <c r="AT52" s="100">
        <f>ROUND(SUM(AV52:AW52),2)</f>
        <v>0</v>
      </c>
      <c r="AU52" s="101">
        <f>ROUND(AU53,5)</f>
        <v>0</v>
      </c>
      <c r="AV52" s="100">
        <f>ROUND(AZ52*L26,2)</f>
        <v>0</v>
      </c>
      <c r="AW52" s="100">
        <f>ROUND(BA52*L27,2)</f>
        <v>0</v>
      </c>
      <c r="AX52" s="100">
        <f>ROUND(BB52*L26,2)</f>
        <v>0</v>
      </c>
      <c r="AY52" s="100">
        <f>ROUND(BC52*L27,2)</f>
        <v>0</v>
      </c>
      <c r="AZ52" s="100">
        <f t="shared" si="0"/>
        <v>0</v>
      </c>
      <c r="BA52" s="100">
        <f t="shared" si="0"/>
        <v>0</v>
      </c>
      <c r="BB52" s="100">
        <f t="shared" si="0"/>
        <v>0</v>
      </c>
      <c r="BC52" s="100">
        <f t="shared" si="0"/>
        <v>0</v>
      </c>
      <c r="BD52" s="102">
        <f t="shared" si="0"/>
        <v>0</v>
      </c>
      <c r="BS52" s="103" t="s">
        <v>69</v>
      </c>
      <c r="BT52" s="103" t="s">
        <v>76</v>
      </c>
      <c r="BU52" s="103" t="s">
        <v>71</v>
      </c>
      <c r="BV52" s="103" t="s">
        <v>72</v>
      </c>
      <c r="BW52" s="103" t="s">
        <v>77</v>
      </c>
      <c r="BX52" s="103" t="s">
        <v>7</v>
      </c>
      <c r="CL52" s="103" t="s">
        <v>21</v>
      </c>
      <c r="CM52" s="103" t="s">
        <v>78</v>
      </c>
    </row>
    <row r="53" spans="1:91" s="6" customFormat="1" ht="34.5" customHeight="1">
      <c r="A53" s="104" t="s">
        <v>79</v>
      </c>
      <c r="B53" s="105"/>
      <c r="C53" s="106"/>
      <c r="D53" s="106"/>
      <c r="E53" s="357" t="s">
        <v>16</v>
      </c>
      <c r="F53" s="357"/>
      <c r="G53" s="357"/>
      <c r="H53" s="357"/>
      <c r="I53" s="357"/>
      <c r="J53" s="106"/>
      <c r="K53" s="357" t="s">
        <v>74</v>
      </c>
      <c r="L53" s="357"/>
      <c r="M53" s="357"/>
      <c r="N53" s="357"/>
      <c r="O53" s="357"/>
      <c r="P53" s="357"/>
      <c r="Q53" s="357"/>
      <c r="R53" s="357"/>
      <c r="S53" s="357"/>
      <c r="T53" s="357"/>
      <c r="U53" s="357"/>
      <c r="V53" s="357"/>
      <c r="W53" s="357"/>
      <c r="X53" s="357"/>
      <c r="Y53" s="357"/>
      <c r="Z53" s="357"/>
      <c r="AA53" s="357"/>
      <c r="AB53" s="357"/>
      <c r="AC53" s="357"/>
      <c r="AD53" s="357"/>
      <c r="AE53" s="357"/>
      <c r="AF53" s="357"/>
      <c r="AG53" s="355">
        <f>'02 - SO02-IVC V JABLUNKOV...'!J29</f>
        <v>0</v>
      </c>
      <c r="AH53" s="356"/>
      <c r="AI53" s="356"/>
      <c r="AJ53" s="356"/>
      <c r="AK53" s="356"/>
      <c r="AL53" s="356"/>
      <c r="AM53" s="356"/>
      <c r="AN53" s="355">
        <f>SUM(AG53,AT53)</f>
        <v>0</v>
      </c>
      <c r="AO53" s="356"/>
      <c r="AP53" s="356"/>
      <c r="AQ53" s="107" t="s">
        <v>80</v>
      </c>
      <c r="AR53" s="108"/>
      <c r="AS53" s="109">
        <v>0</v>
      </c>
      <c r="AT53" s="110">
        <f>ROUND(SUM(AV53:AW53),2)</f>
        <v>0</v>
      </c>
      <c r="AU53" s="111">
        <f>'02 - SO02-IVC V JABLUNKOV...'!P90</f>
        <v>0</v>
      </c>
      <c r="AV53" s="110">
        <f>'02 - SO02-IVC V JABLUNKOV...'!J32</f>
        <v>0</v>
      </c>
      <c r="AW53" s="110">
        <f>'02 - SO02-IVC V JABLUNKOV...'!J33</f>
        <v>0</v>
      </c>
      <c r="AX53" s="110">
        <f>'02 - SO02-IVC V JABLUNKOV...'!J34</f>
        <v>0</v>
      </c>
      <c r="AY53" s="110">
        <f>'02 - SO02-IVC V JABLUNKOV...'!J35</f>
        <v>0</v>
      </c>
      <c r="AZ53" s="110">
        <f>'02 - SO02-IVC V JABLUNKOV...'!F32</f>
        <v>0</v>
      </c>
      <c r="BA53" s="110">
        <f>'02 - SO02-IVC V JABLUNKOV...'!F33</f>
        <v>0</v>
      </c>
      <c r="BB53" s="110">
        <f>'02 - SO02-IVC V JABLUNKOV...'!F34</f>
        <v>0</v>
      </c>
      <c r="BC53" s="110">
        <f>'02 - SO02-IVC V JABLUNKOV...'!F35</f>
        <v>0</v>
      </c>
      <c r="BD53" s="112">
        <f>'02 - SO02-IVC V JABLUNKOV...'!F36</f>
        <v>0</v>
      </c>
      <c r="BT53" s="113" t="s">
        <v>78</v>
      </c>
      <c r="BV53" s="113" t="s">
        <v>72</v>
      </c>
      <c r="BW53" s="113" t="s">
        <v>81</v>
      </c>
      <c r="BX53" s="113" t="s">
        <v>77</v>
      </c>
      <c r="CL53" s="113" t="s">
        <v>21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algorithmName="SHA-512" hashValue="RDWJOszldw7w+z7ua7/YkvmtZo4JTDSMh4RtcthY3u48+QSl4vdmPQ05YOXXVzP7AJGCPEl7W859PfjQ8Dsw3w==" saltValue="FenoOZazJDXb25z2p4312Q==" spinCount="100000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3" location="'02 - SO02-IVC V JABLUNKOV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5"/>
      <c r="C1" s="115"/>
      <c r="D1" s="116" t="s">
        <v>1</v>
      </c>
      <c r="E1" s="115"/>
      <c r="F1" s="117" t="s">
        <v>82</v>
      </c>
      <c r="G1" s="368" t="s">
        <v>83</v>
      </c>
      <c r="H1" s="368"/>
      <c r="I1" s="118"/>
      <c r="J1" s="117" t="s">
        <v>84</v>
      </c>
      <c r="K1" s="116" t="s">
        <v>85</v>
      </c>
      <c r="L1" s="117" t="s">
        <v>86</v>
      </c>
      <c r="M1" s="117"/>
      <c r="N1" s="117"/>
      <c r="O1" s="117"/>
      <c r="P1" s="117"/>
      <c r="Q1" s="117"/>
      <c r="R1" s="117"/>
      <c r="S1" s="117"/>
      <c r="T1" s="11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AT2" s="22" t="s">
        <v>81</v>
      </c>
    </row>
    <row r="3" spans="1:70" ht="6.95" customHeight="1">
      <c r="B3" s="23"/>
      <c r="C3" s="24"/>
      <c r="D3" s="24"/>
      <c r="E3" s="24"/>
      <c r="F3" s="24"/>
      <c r="G3" s="24"/>
      <c r="H3" s="24"/>
      <c r="I3" s="119"/>
      <c r="J3" s="24"/>
      <c r="K3" s="25"/>
      <c r="AT3" s="22" t="s">
        <v>78</v>
      </c>
    </row>
    <row r="4" spans="1:70" ht="36.950000000000003" customHeight="1">
      <c r="B4" s="26"/>
      <c r="C4" s="27"/>
      <c r="D4" s="28" t="s">
        <v>87</v>
      </c>
      <c r="E4" s="27"/>
      <c r="F4" s="27"/>
      <c r="G4" s="27"/>
      <c r="H4" s="27"/>
      <c r="I4" s="120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0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20"/>
      <c r="J6" s="27"/>
      <c r="K6" s="29"/>
    </row>
    <row r="7" spans="1:70" ht="22.5" customHeight="1">
      <c r="B7" s="26"/>
      <c r="C7" s="27"/>
      <c r="D7" s="27"/>
      <c r="E7" s="361" t="str">
        <f>'Rekapitulace stavby'!K6</f>
        <v>IVC V JABLUNKOVĚ</v>
      </c>
      <c r="F7" s="362"/>
      <c r="G7" s="362"/>
      <c r="H7" s="362"/>
      <c r="I7" s="120"/>
      <c r="J7" s="27"/>
      <c r="K7" s="29"/>
    </row>
    <row r="8" spans="1:70">
      <c r="B8" s="26"/>
      <c r="C8" s="27"/>
      <c r="D8" s="35" t="s">
        <v>88</v>
      </c>
      <c r="E8" s="27"/>
      <c r="F8" s="27"/>
      <c r="G8" s="27"/>
      <c r="H8" s="27"/>
      <c r="I8" s="120"/>
      <c r="J8" s="27"/>
      <c r="K8" s="29"/>
    </row>
    <row r="9" spans="1:70" s="1" customFormat="1" ht="22.5" customHeight="1">
      <c r="B9" s="39"/>
      <c r="C9" s="40"/>
      <c r="D9" s="40"/>
      <c r="E9" s="361" t="s">
        <v>89</v>
      </c>
      <c r="F9" s="363"/>
      <c r="G9" s="363"/>
      <c r="H9" s="363"/>
      <c r="I9" s="121"/>
      <c r="J9" s="40"/>
      <c r="K9" s="43"/>
    </row>
    <row r="10" spans="1:70" s="1" customFormat="1">
      <c r="B10" s="39"/>
      <c r="C10" s="40"/>
      <c r="D10" s="35" t="s">
        <v>90</v>
      </c>
      <c r="E10" s="40"/>
      <c r="F10" s="40"/>
      <c r="G10" s="40"/>
      <c r="H10" s="40"/>
      <c r="I10" s="121"/>
      <c r="J10" s="40"/>
      <c r="K10" s="43"/>
    </row>
    <row r="11" spans="1:70" s="1" customFormat="1" ht="36.950000000000003" customHeight="1">
      <c r="B11" s="39"/>
      <c r="C11" s="40"/>
      <c r="D11" s="40"/>
      <c r="E11" s="364" t="s">
        <v>89</v>
      </c>
      <c r="F11" s="363"/>
      <c r="G11" s="363"/>
      <c r="H11" s="363"/>
      <c r="I11" s="121"/>
      <c r="J11" s="40"/>
      <c r="K11" s="43"/>
    </row>
    <row r="12" spans="1:70" s="1" customFormat="1" ht="13.5">
      <c r="B12" s="39"/>
      <c r="C12" s="40"/>
      <c r="D12" s="40"/>
      <c r="E12" s="40"/>
      <c r="F12" s="40"/>
      <c r="G12" s="40"/>
      <c r="H12" s="40"/>
      <c r="I12" s="121"/>
      <c r="J12" s="40"/>
      <c r="K12" s="43"/>
    </row>
    <row r="13" spans="1:70" s="1" customFormat="1" ht="14.45" customHeight="1">
      <c r="B13" s="39"/>
      <c r="C13" s="40"/>
      <c r="D13" s="35" t="s">
        <v>20</v>
      </c>
      <c r="E13" s="40"/>
      <c r="F13" s="33" t="s">
        <v>21</v>
      </c>
      <c r="G13" s="40"/>
      <c r="H13" s="40"/>
      <c r="I13" s="122" t="s">
        <v>22</v>
      </c>
      <c r="J13" s="33" t="s">
        <v>21</v>
      </c>
      <c r="K13" s="43"/>
    </row>
    <row r="14" spans="1:70" s="1" customFormat="1" ht="14.45" customHeight="1">
      <c r="B14" s="39"/>
      <c r="C14" s="40"/>
      <c r="D14" s="35" t="s">
        <v>23</v>
      </c>
      <c r="E14" s="40"/>
      <c r="F14" s="33" t="s">
        <v>24</v>
      </c>
      <c r="G14" s="40"/>
      <c r="H14" s="40"/>
      <c r="I14" s="122" t="s">
        <v>25</v>
      </c>
      <c r="J14" s="123" t="str">
        <f>'Rekapitulace stavby'!AN8</f>
        <v>19. 4. 2017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1"/>
      <c r="J15" s="40"/>
      <c r="K15" s="43"/>
    </row>
    <row r="16" spans="1:70" s="1" customFormat="1" ht="14.45" customHeight="1">
      <c r="B16" s="39"/>
      <c r="C16" s="40"/>
      <c r="D16" s="35" t="s">
        <v>27</v>
      </c>
      <c r="E16" s="40"/>
      <c r="F16" s="40"/>
      <c r="G16" s="40"/>
      <c r="H16" s="40"/>
      <c r="I16" s="122" t="s">
        <v>28</v>
      </c>
      <c r="J16" s="33" t="str">
        <f>IF('Rekapitulace stavby'!AN10="","",'Rekapitulace stavby'!AN10)</f>
        <v/>
      </c>
      <c r="K16" s="43"/>
    </row>
    <row r="17" spans="2:11" s="1" customFormat="1" ht="18" customHeight="1">
      <c r="B17" s="39"/>
      <c r="C17" s="40"/>
      <c r="D17" s="40"/>
      <c r="E17" s="33" t="str">
        <f>IF('Rekapitulace stavby'!E11="","",'Rekapitulace stavby'!E11)</f>
        <v xml:space="preserve"> </v>
      </c>
      <c r="F17" s="40"/>
      <c r="G17" s="40"/>
      <c r="H17" s="40"/>
      <c r="I17" s="122" t="s">
        <v>30</v>
      </c>
      <c r="J17" s="33" t="str">
        <f>IF('Rekapitulace stavby'!AN11="","",'Rekapitulace stavby'!AN11)</f>
        <v/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1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22" t="s">
        <v>28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2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1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22" t="s">
        <v>28</v>
      </c>
      <c r="J22" s="33" t="str">
        <f>IF('Rekapitulace stavby'!AN16="","",'Rekapitulace stavby'!AN16)</f>
        <v/>
      </c>
      <c r="K22" s="43"/>
    </row>
    <row r="23" spans="2:11" s="1" customFormat="1" ht="18" customHeight="1">
      <c r="B23" s="39"/>
      <c r="C23" s="40"/>
      <c r="D23" s="40"/>
      <c r="E23" s="33" t="str">
        <f>IF('Rekapitulace stavby'!E17="","",'Rekapitulace stavby'!E17)</f>
        <v xml:space="preserve"> </v>
      </c>
      <c r="F23" s="40"/>
      <c r="G23" s="40"/>
      <c r="H23" s="40"/>
      <c r="I23" s="122" t="s">
        <v>30</v>
      </c>
      <c r="J23" s="33" t="str">
        <f>IF('Rekapitulace stavby'!AN17="","",'Rekapitulace stavby'!AN17)</f>
        <v/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1"/>
      <c r="J24" s="40"/>
      <c r="K24" s="43"/>
    </row>
    <row r="25" spans="2:11" s="1" customFormat="1" ht="14.45" customHeight="1">
      <c r="B25" s="39"/>
      <c r="C25" s="40"/>
      <c r="D25" s="35" t="s">
        <v>35</v>
      </c>
      <c r="E25" s="40"/>
      <c r="F25" s="40"/>
      <c r="G25" s="40"/>
      <c r="H25" s="40"/>
      <c r="I25" s="121"/>
      <c r="J25" s="40"/>
      <c r="K25" s="43"/>
    </row>
    <row r="26" spans="2:11" s="7" customFormat="1" ht="22.5" customHeight="1">
      <c r="B26" s="124"/>
      <c r="C26" s="125"/>
      <c r="D26" s="125"/>
      <c r="E26" s="326" t="s">
        <v>21</v>
      </c>
      <c r="F26" s="326"/>
      <c r="G26" s="326"/>
      <c r="H26" s="326"/>
      <c r="I26" s="126"/>
      <c r="J26" s="125"/>
      <c r="K26" s="127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1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8"/>
      <c r="J28" s="83"/>
      <c r="K28" s="129"/>
    </row>
    <row r="29" spans="2:11" s="1" customFormat="1" ht="25.35" customHeight="1">
      <c r="B29" s="39"/>
      <c r="C29" s="40"/>
      <c r="D29" s="130" t="s">
        <v>36</v>
      </c>
      <c r="E29" s="40"/>
      <c r="F29" s="40"/>
      <c r="G29" s="40"/>
      <c r="H29" s="40"/>
      <c r="I29" s="121"/>
      <c r="J29" s="131">
        <f>ROUND(J90,2)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28"/>
      <c r="J30" s="83"/>
      <c r="K30" s="129"/>
    </row>
    <row r="31" spans="2:11" s="1" customFormat="1" ht="14.45" customHeight="1">
      <c r="B31" s="39"/>
      <c r="C31" s="40"/>
      <c r="D31" s="40"/>
      <c r="E31" s="40"/>
      <c r="F31" s="44" t="s">
        <v>38</v>
      </c>
      <c r="G31" s="40"/>
      <c r="H31" s="40"/>
      <c r="I31" s="132" t="s">
        <v>37</v>
      </c>
      <c r="J31" s="44" t="s">
        <v>39</v>
      </c>
      <c r="K31" s="43"/>
    </row>
    <row r="32" spans="2:11" s="1" customFormat="1" ht="14.45" customHeight="1">
      <c r="B32" s="39"/>
      <c r="C32" s="40"/>
      <c r="D32" s="47" t="s">
        <v>40</v>
      </c>
      <c r="E32" s="47" t="s">
        <v>41</v>
      </c>
      <c r="F32" s="133">
        <f>ROUND(SUM(BE90:BE122), 2)</f>
        <v>0</v>
      </c>
      <c r="G32" s="40"/>
      <c r="H32" s="40"/>
      <c r="I32" s="134">
        <v>0.21</v>
      </c>
      <c r="J32" s="133">
        <f>ROUND(ROUND((SUM(BE90:BE122)),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42</v>
      </c>
      <c r="F33" s="133">
        <f>ROUND(SUM(BF90:BF122), 2)</f>
        <v>0</v>
      </c>
      <c r="G33" s="40"/>
      <c r="H33" s="40"/>
      <c r="I33" s="134">
        <v>0.15</v>
      </c>
      <c r="J33" s="133">
        <f>ROUND(ROUND((SUM(BF90:BF122)),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43</v>
      </c>
      <c r="F34" s="133">
        <f>ROUND(SUM(BG90:BG122), 2)</f>
        <v>0</v>
      </c>
      <c r="G34" s="40"/>
      <c r="H34" s="40"/>
      <c r="I34" s="134">
        <v>0.21</v>
      </c>
      <c r="J34" s="133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44</v>
      </c>
      <c r="F35" s="133">
        <f>ROUND(SUM(BH90:BH122), 2)</f>
        <v>0</v>
      </c>
      <c r="G35" s="40"/>
      <c r="H35" s="40"/>
      <c r="I35" s="134">
        <v>0.15</v>
      </c>
      <c r="J35" s="133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45</v>
      </c>
      <c r="F36" s="133">
        <f>ROUND(SUM(BI90:BI122), 2)</f>
        <v>0</v>
      </c>
      <c r="G36" s="40"/>
      <c r="H36" s="40"/>
      <c r="I36" s="134">
        <v>0</v>
      </c>
      <c r="J36" s="133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1"/>
      <c r="J37" s="40"/>
      <c r="K37" s="43"/>
    </row>
    <row r="38" spans="2:11" s="1" customFormat="1" ht="25.35" customHeight="1">
      <c r="B38" s="39"/>
      <c r="C38" s="135"/>
      <c r="D38" s="136" t="s">
        <v>46</v>
      </c>
      <c r="E38" s="77"/>
      <c r="F38" s="77"/>
      <c r="G38" s="137" t="s">
        <v>47</v>
      </c>
      <c r="H38" s="138" t="s">
        <v>48</v>
      </c>
      <c r="I38" s="139"/>
      <c r="J38" s="140">
        <f>SUM(J29:J36)</f>
        <v>0</v>
      </c>
      <c r="K38" s="14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2"/>
      <c r="J39" s="55"/>
      <c r="K39" s="56"/>
    </row>
    <row r="43" spans="2:11" s="1" customFormat="1" ht="6.95" customHeight="1">
      <c r="B43" s="143"/>
      <c r="C43" s="144"/>
      <c r="D43" s="144"/>
      <c r="E43" s="144"/>
      <c r="F43" s="144"/>
      <c r="G43" s="144"/>
      <c r="H43" s="144"/>
      <c r="I43" s="145"/>
      <c r="J43" s="144"/>
      <c r="K43" s="146"/>
    </row>
    <row r="44" spans="2:11" s="1" customFormat="1" ht="36.950000000000003" customHeight="1">
      <c r="B44" s="39"/>
      <c r="C44" s="28" t="s">
        <v>91</v>
      </c>
      <c r="D44" s="40"/>
      <c r="E44" s="40"/>
      <c r="F44" s="40"/>
      <c r="G44" s="40"/>
      <c r="H44" s="40"/>
      <c r="I44" s="121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1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1"/>
      <c r="J46" s="40"/>
      <c r="K46" s="43"/>
    </row>
    <row r="47" spans="2:11" s="1" customFormat="1" ht="22.5" customHeight="1">
      <c r="B47" s="39"/>
      <c r="C47" s="40"/>
      <c r="D47" s="40"/>
      <c r="E47" s="361" t="str">
        <f>E7</f>
        <v>IVC V JABLUNKOVĚ</v>
      </c>
      <c r="F47" s="362"/>
      <c r="G47" s="362"/>
      <c r="H47" s="362"/>
      <c r="I47" s="121"/>
      <c r="J47" s="40"/>
      <c r="K47" s="43"/>
    </row>
    <row r="48" spans="2:11">
      <c r="B48" s="26"/>
      <c r="C48" s="35" t="s">
        <v>88</v>
      </c>
      <c r="D48" s="27"/>
      <c r="E48" s="27"/>
      <c r="F48" s="27"/>
      <c r="G48" s="27"/>
      <c r="H48" s="27"/>
      <c r="I48" s="120"/>
      <c r="J48" s="27"/>
      <c r="K48" s="29"/>
    </row>
    <row r="49" spans="2:47" s="1" customFormat="1" ht="22.5" customHeight="1">
      <c r="B49" s="39"/>
      <c r="C49" s="40"/>
      <c r="D49" s="40"/>
      <c r="E49" s="361" t="s">
        <v>89</v>
      </c>
      <c r="F49" s="363"/>
      <c r="G49" s="363"/>
      <c r="H49" s="363"/>
      <c r="I49" s="121"/>
      <c r="J49" s="40"/>
      <c r="K49" s="43"/>
    </row>
    <row r="50" spans="2:47" s="1" customFormat="1" ht="14.45" customHeight="1">
      <c r="B50" s="39"/>
      <c r="C50" s="35" t="s">
        <v>90</v>
      </c>
      <c r="D50" s="40"/>
      <c r="E50" s="40"/>
      <c r="F50" s="40"/>
      <c r="G50" s="40"/>
      <c r="H50" s="40"/>
      <c r="I50" s="121"/>
      <c r="J50" s="40"/>
      <c r="K50" s="43"/>
    </row>
    <row r="51" spans="2:47" s="1" customFormat="1" ht="23.25" customHeight="1">
      <c r="B51" s="39"/>
      <c r="C51" s="40"/>
      <c r="D51" s="40"/>
      <c r="E51" s="364" t="str">
        <f>E11</f>
        <v>02 - SO02-IVC V JABLUNKOVĚ-D.1.4.1. ZTI-PLYNOINSTALACE</v>
      </c>
      <c r="F51" s="363"/>
      <c r="G51" s="363"/>
      <c r="H51" s="363"/>
      <c r="I51" s="121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1"/>
      <c r="J52" s="40"/>
      <c r="K52" s="43"/>
    </row>
    <row r="53" spans="2:47" s="1" customFormat="1" ht="18" customHeight="1">
      <c r="B53" s="39"/>
      <c r="C53" s="35" t="s">
        <v>23</v>
      </c>
      <c r="D53" s="40"/>
      <c r="E53" s="40"/>
      <c r="F53" s="33" t="str">
        <f>F14</f>
        <v>JABLUNKOV</v>
      </c>
      <c r="G53" s="40"/>
      <c r="H53" s="40"/>
      <c r="I53" s="122" t="s">
        <v>25</v>
      </c>
      <c r="J53" s="123" t="str">
        <f>IF(J14="","",J14)</f>
        <v>19. 4. 2017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1"/>
      <c r="J54" s="40"/>
      <c r="K54" s="43"/>
    </row>
    <row r="55" spans="2:47" s="1" customFormat="1">
      <c r="B55" s="39"/>
      <c r="C55" s="35" t="s">
        <v>27</v>
      </c>
      <c r="D55" s="40"/>
      <c r="E55" s="40"/>
      <c r="F55" s="33" t="str">
        <f>E17</f>
        <v xml:space="preserve"> </v>
      </c>
      <c r="G55" s="40"/>
      <c r="H55" s="40"/>
      <c r="I55" s="122" t="s">
        <v>33</v>
      </c>
      <c r="J55" s="33" t="str">
        <f>E23</f>
        <v xml:space="preserve"> 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21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1"/>
      <c r="J57" s="40"/>
      <c r="K57" s="43"/>
    </row>
    <row r="58" spans="2:47" s="1" customFormat="1" ht="29.25" customHeight="1">
      <c r="B58" s="39"/>
      <c r="C58" s="147" t="s">
        <v>92</v>
      </c>
      <c r="D58" s="135"/>
      <c r="E58" s="135"/>
      <c r="F58" s="135"/>
      <c r="G58" s="135"/>
      <c r="H58" s="135"/>
      <c r="I58" s="148"/>
      <c r="J58" s="149" t="s">
        <v>93</v>
      </c>
      <c r="K58" s="150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1"/>
      <c r="J59" s="40"/>
      <c r="K59" s="43"/>
    </row>
    <row r="60" spans="2:47" s="1" customFormat="1" ht="29.25" customHeight="1">
      <c r="B60" s="39"/>
      <c r="C60" s="151" t="s">
        <v>94</v>
      </c>
      <c r="D60" s="40"/>
      <c r="E60" s="40"/>
      <c r="F60" s="40"/>
      <c r="G60" s="40"/>
      <c r="H60" s="40"/>
      <c r="I60" s="121"/>
      <c r="J60" s="131">
        <f>J90</f>
        <v>0</v>
      </c>
      <c r="K60" s="43"/>
      <c r="AU60" s="22" t="s">
        <v>95</v>
      </c>
    </row>
    <row r="61" spans="2:47" s="8" customFormat="1" ht="24.95" customHeight="1">
      <c r="B61" s="152"/>
      <c r="C61" s="153"/>
      <c r="D61" s="154" t="s">
        <v>96</v>
      </c>
      <c r="E61" s="155"/>
      <c r="F61" s="155"/>
      <c r="G61" s="155"/>
      <c r="H61" s="155"/>
      <c r="I61" s="156"/>
      <c r="J61" s="157">
        <f>J91</f>
        <v>0</v>
      </c>
      <c r="K61" s="158"/>
    </row>
    <row r="62" spans="2:47" s="9" customFormat="1" ht="19.899999999999999" customHeight="1">
      <c r="B62" s="159"/>
      <c r="C62" s="160"/>
      <c r="D62" s="161" t="s">
        <v>97</v>
      </c>
      <c r="E62" s="162"/>
      <c r="F62" s="162"/>
      <c r="G62" s="162"/>
      <c r="H62" s="162"/>
      <c r="I62" s="163"/>
      <c r="J62" s="164">
        <f>J92</f>
        <v>0</v>
      </c>
      <c r="K62" s="165"/>
    </row>
    <row r="63" spans="2:47" s="9" customFormat="1" ht="19.899999999999999" customHeight="1">
      <c r="B63" s="159"/>
      <c r="C63" s="160"/>
      <c r="D63" s="161" t="s">
        <v>98</v>
      </c>
      <c r="E63" s="162"/>
      <c r="F63" s="162"/>
      <c r="G63" s="162"/>
      <c r="H63" s="162"/>
      <c r="I63" s="163"/>
      <c r="J63" s="164">
        <f>J99</f>
        <v>0</v>
      </c>
      <c r="K63" s="165"/>
    </row>
    <row r="64" spans="2:47" s="8" customFormat="1" ht="24.95" customHeight="1">
      <c r="B64" s="152"/>
      <c r="C64" s="153"/>
      <c r="D64" s="154" t="s">
        <v>99</v>
      </c>
      <c r="E64" s="155"/>
      <c r="F64" s="155"/>
      <c r="G64" s="155"/>
      <c r="H64" s="155"/>
      <c r="I64" s="156"/>
      <c r="J64" s="157">
        <f>J101</f>
        <v>0</v>
      </c>
      <c r="K64" s="158"/>
    </row>
    <row r="65" spans="2:12" s="9" customFormat="1" ht="19.899999999999999" customHeight="1">
      <c r="B65" s="159"/>
      <c r="C65" s="160"/>
      <c r="D65" s="161" t="s">
        <v>100</v>
      </c>
      <c r="E65" s="162"/>
      <c r="F65" s="162"/>
      <c r="G65" s="162"/>
      <c r="H65" s="162"/>
      <c r="I65" s="163"/>
      <c r="J65" s="164">
        <f>J102</f>
        <v>0</v>
      </c>
      <c r="K65" s="165"/>
    </row>
    <row r="66" spans="2:12" s="9" customFormat="1" ht="19.899999999999999" customHeight="1">
      <c r="B66" s="159"/>
      <c r="C66" s="160"/>
      <c r="D66" s="161" t="s">
        <v>101</v>
      </c>
      <c r="E66" s="162"/>
      <c r="F66" s="162"/>
      <c r="G66" s="162"/>
      <c r="H66" s="162"/>
      <c r="I66" s="163"/>
      <c r="J66" s="164">
        <f>J117</f>
        <v>0</v>
      </c>
      <c r="K66" s="165"/>
    </row>
    <row r="67" spans="2:12" s="8" customFormat="1" ht="24.95" customHeight="1">
      <c r="B67" s="152"/>
      <c r="C67" s="153"/>
      <c r="D67" s="154" t="s">
        <v>102</v>
      </c>
      <c r="E67" s="155"/>
      <c r="F67" s="155"/>
      <c r="G67" s="155"/>
      <c r="H67" s="155"/>
      <c r="I67" s="156"/>
      <c r="J67" s="157">
        <f>J120</f>
        <v>0</v>
      </c>
      <c r="K67" s="158"/>
    </row>
    <row r="68" spans="2:12" s="9" customFormat="1" ht="19.899999999999999" customHeight="1">
      <c r="B68" s="159"/>
      <c r="C68" s="160"/>
      <c r="D68" s="161" t="s">
        <v>103</v>
      </c>
      <c r="E68" s="162"/>
      <c r="F68" s="162"/>
      <c r="G68" s="162"/>
      <c r="H68" s="162"/>
      <c r="I68" s="163"/>
      <c r="J68" s="164">
        <f>J121</f>
        <v>0</v>
      </c>
      <c r="K68" s="165"/>
    </row>
    <row r="69" spans="2:12" s="1" customFormat="1" ht="21.75" customHeight="1">
      <c r="B69" s="39"/>
      <c r="C69" s="40"/>
      <c r="D69" s="40"/>
      <c r="E69" s="40"/>
      <c r="F69" s="40"/>
      <c r="G69" s="40"/>
      <c r="H69" s="40"/>
      <c r="I69" s="121"/>
      <c r="J69" s="40"/>
      <c r="K69" s="43"/>
    </row>
    <row r="70" spans="2:12" s="1" customFormat="1" ht="6.95" customHeight="1">
      <c r="B70" s="54"/>
      <c r="C70" s="55"/>
      <c r="D70" s="55"/>
      <c r="E70" s="55"/>
      <c r="F70" s="55"/>
      <c r="G70" s="55"/>
      <c r="H70" s="55"/>
      <c r="I70" s="142"/>
      <c r="J70" s="55"/>
      <c r="K70" s="56"/>
    </row>
    <row r="74" spans="2:12" s="1" customFormat="1" ht="6.95" customHeight="1">
      <c r="B74" s="57"/>
      <c r="C74" s="58"/>
      <c r="D74" s="58"/>
      <c r="E74" s="58"/>
      <c r="F74" s="58"/>
      <c r="G74" s="58"/>
      <c r="H74" s="58"/>
      <c r="I74" s="145"/>
      <c r="J74" s="58"/>
      <c r="K74" s="58"/>
      <c r="L74" s="59"/>
    </row>
    <row r="75" spans="2:12" s="1" customFormat="1" ht="36.950000000000003" customHeight="1">
      <c r="B75" s="39"/>
      <c r="C75" s="60" t="s">
        <v>104</v>
      </c>
      <c r="D75" s="61"/>
      <c r="E75" s="61"/>
      <c r="F75" s="61"/>
      <c r="G75" s="61"/>
      <c r="H75" s="61"/>
      <c r="I75" s="166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6"/>
      <c r="J76" s="61"/>
      <c r="K76" s="61"/>
      <c r="L76" s="59"/>
    </row>
    <row r="77" spans="2:12" s="1" customFormat="1" ht="14.45" customHeight="1">
      <c r="B77" s="39"/>
      <c r="C77" s="63" t="s">
        <v>18</v>
      </c>
      <c r="D77" s="61"/>
      <c r="E77" s="61"/>
      <c r="F77" s="61"/>
      <c r="G77" s="61"/>
      <c r="H77" s="61"/>
      <c r="I77" s="166"/>
      <c r="J77" s="61"/>
      <c r="K77" s="61"/>
      <c r="L77" s="59"/>
    </row>
    <row r="78" spans="2:12" s="1" customFormat="1" ht="22.5" customHeight="1">
      <c r="B78" s="39"/>
      <c r="C78" s="61"/>
      <c r="D78" s="61"/>
      <c r="E78" s="365" t="str">
        <f>E7</f>
        <v>IVC V JABLUNKOVĚ</v>
      </c>
      <c r="F78" s="366"/>
      <c r="G78" s="366"/>
      <c r="H78" s="366"/>
      <c r="I78" s="166"/>
      <c r="J78" s="61"/>
      <c r="K78" s="61"/>
      <c r="L78" s="59"/>
    </row>
    <row r="79" spans="2:12">
      <c r="B79" s="26"/>
      <c r="C79" s="63" t="s">
        <v>88</v>
      </c>
      <c r="D79" s="167"/>
      <c r="E79" s="167"/>
      <c r="F79" s="167"/>
      <c r="G79" s="167"/>
      <c r="H79" s="167"/>
      <c r="J79" s="167"/>
      <c r="K79" s="167"/>
      <c r="L79" s="168"/>
    </row>
    <row r="80" spans="2:12" s="1" customFormat="1" ht="22.5" customHeight="1">
      <c r="B80" s="39"/>
      <c r="C80" s="61"/>
      <c r="D80" s="61"/>
      <c r="E80" s="365" t="s">
        <v>89</v>
      </c>
      <c r="F80" s="367"/>
      <c r="G80" s="367"/>
      <c r="H80" s="367"/>
      <c r="I80" s="166"/>
      <c r="J80" s="61"/>
      <c r="K80" s="61"/>
      <c r="L80" s="59"/>
    </row>
    <row r="81" spans="2:65" s="1" customFormat="1" ht="14.45" customHeight="1">
      <c r="B81" s="39"/>
      <c r="C81" s="63" t="s">
        <v>90</v>
      </c>
      <c r="D81" s="61"/>
      <c r="E81" s="61"/>
      <c r="F81" s="61"/>
      <c r="G81" s="61"/>
      <c r="H81" s="61"/>
      <c r="I81" s="166"/>
      <c r="J81" s="61"/>
      <c r="K81" s="61"/>
      <c r="L81" s="59"/>
    </row>
    <row r="82" spans="2:65" s="1" customFormat="1" ht="23.25" customHeight="1">
      <c r="B82" s="39"/>
      <c r="C82" s="61"/>
      <c r="D82" s="61"/>
      <c r="E82" s="337" t="str">
        <f>E11</f>
        <v>02 - SO02-IVC V JABLUNKOVĚ-D.1.4.1. ZTI-PLYNOINSTALACE</v>
      </c>
      <c r="F82" s="367"/>
      <c r="G82" s="367"/>
      <c r="H82" s="367"/>
      <c r="I82" s="166"/>
      <c r="J82" s="61"/>
      <c r="K82" s="61"/>
      <c r="L82" s="59"/>
    </row>
    <row r="83" spans="2:65" s="1" customFormat="1" ht="6.95" customHeight="1">
      <c r="B83" s="39"/>
      <c r="C83" s="61"/>
      <c r="D83" s="61"/>
      <c r="E83" s="61"/>
      <c r="F83" s="61"/>
      <c r="G83" s="61"/>
      <c r="H83" s="61"/>
      <c r="I83" s="166"/>
      <c r="J83" s="61"/>
      <c r="K83" s="61"/>
      <c r="L83" s="59"/>
    </row>
    <row r="84" spans="2:65" s="1" customFormat="1" ht="18" customHeight="1">
      <c r="B84" s="39"/>
      <c r="C84" s="63" t="s">
        <v>23</v>
      </c>
      <c r="D84" s="61"/>
      <c r="E84" s="61"/>
      <c r="F84" s="169" t="str">
        <f>F14</f>
        <v>JABLUNKOV</v>
      </c>
      <c r="G84" s="61"/>
      <c r="H84" s="61"/>
      <c r="I84" s="170" t="s">
        <v>25</v>
      </c>
      <c r="J84" s="71" t="str">
        <f>IF(J14="","",J14)</f>
        <v>19. 4. 2017</v>
      </c>
      <c r="K84" s="61"/>
      <c r="L84" s="59"/>
    </row>
    <row r="85" spans="2:65" s="1" customFormat="1" ht="6.95" customHeight="1">
      <c r="B85" s="39"/>
      <c r="C85" s="61"/>
      <c r="D85" s="61"/>
      <c r="E85" s="61"/>
      <c r="F85" s="61"/>
      <c r="G85" s="61"/>
      <c r="H85" s="61"/>
      <c r="I85" s="166"/>
      <c r="J85" s="61"/>
      <c r="K85" s="61"/>
      <c r="L85" s="59"/>
    </row>
    <row r="86" spans="2:65" s="1" customFormat="1">
      <c r="B86" s="39"/>
      <c r="C86" s="63" t="s">
        <v>27</v>
      </c>
      <c r="D86" s="61"/>
      <c r="E86" s="61"/>
      <c r="F86" s="169" t="str">
        <f>E17</f>
        <v xml:space="preserve"> </v>
      </c>
      <c r="G86" s="61"/>
      <c r="H86" s="61"/>
      <c r="I86" s="170" t="s">
        <v>33</v>
      </c>
      <c r="J86" s="169" t="str">
        <f>E23</f>
        <v xml:space="preserve"> </v>
      </c>
      <c r="K86" s="61"/>
      <c r="L86" s="59"/>
    </row>
    <row r="87" spans="2:65" s="1" customFormat="1" ht="14.45" customHeight="1">
      <c r="B87" s="39"/>
      <c r="C87" s="63" t="s">
        <v>31</v>
      </c>
      <c r="D87" s="61"/>
      <c r="E87" s="61"/>
      <c r="F87" s="169" t="str">
        <f>IF(E20="","",E20)</f>
        <v/>
      </c>
      <c r="G87" s="61"/>
      <c r="H87" s="61"/>
      <c r="I87" s="166"/>
      <c r="J87" s="61"/>
      <c r="K87" s="61"/>
      <c r="L87" s="59"/>
    </row>
    <row r="88" spans="2:65" s="1" customFormat="1" ht="10.35" customHeight="1">
      <c r="B88" s="39"/>
      <c r="C88" s="61"/>
      <c r="D88" s="61"/>
      <c r="E88" s="61"/>
      <c r="F88" s="61"/>
      <c r="G88" s="61"/>
      <c r="H88" s="61"/>
      <c r="I88" s="166"/>
      <c r="J88" s="61"/>
      <c r="K88" s="61"/>
      <c r="L88" s="59"/>
    </row>
    <row r="89" spans="2:65" s="10" customFormat="1" ht="29.25" customHeight="1">
      <c r="B89" s="171"/>
      <c r="C89" s="172" t="s">
        <v>105</v>
      </c>
      <c r="D89" s="173" t="s">
        <v>55</v>
      </c>
      <c r="E89" s="173" t="s">
        <v>51</v>
      </c>
      <c r="F89" s="173" t="s">
        <v>106</v>
      </c>
      <c r="G89" s="173" t="s">
        <v>107</v>
      </c>
      <c r="H89" s="173" t="s">
        <v>108</v>
      </c>
      <c r="I89" s="174" t="s">
        <v>109</v>
      </c>
      <c r="J89" s="173" t="s">
        <v>93</v>
      </c>
      <c r="K89" s="175" t="s">
        <v>110</v>
      </c>
      <c r="L89" s="176"/>
      <c r="M89" s="79" t="s">
        <v>111</v>
      </c>
      <c r="N89" s="80" t="s">
        <v>40</v>
      </c>
      <c r="O89" s="80" t="s">
        <v>112</v>
      </c>
      <c r="P89" s="80" t="s">
        <v>113</v>
      </c>
      <c r="Q89" s="80" t="s">
        <v>114</v>
      </c>
      <c r="R89" s="80" t="s">
        <v>115</v>
      </c>
      <c r="S89" s="80" t="s">
        <v>116</v>
      </c>
      <c r="T89" s="81" t="s">
        <v>117</v>
      </c>
    </row>
    <row r="90" spans="2:65" s="1" customFormat="1" ht="29.25" customHeight="1">
      <c r="B90" s="39"/>
      <c r="C90" s="85" t="s">
        <v>94</v>
      </c>
      <c r="D90" s="61"/>
      <c r="E90" s="61"/>
      <c r="F90" s="61"/>
      <c r="G90" s="61"/>
      <c r="H90" s="61"/>
      <c r="I90" s="166"/>
      <c r="J90" s="177">
        <f>BK90</f>
        <v>0</v>
      </c>
      <c r="K90" s="61"/>
      <c r="L90" s="59"/>
      <c r="M90" s="82"/>
      <c r="N90" s="83"/>
      <c r="O90" s="83"/>
      <c r="P90" s="178">
        <f>P91+P101+P120</f>
        <v>0</v>
      </c>
      <c r="Q90" s="83"/>
      <c r="R90" s="178">
        <f>R91+R101+R120</f>
        <v>6.2710000000000002E-2</v>
      </c>
      <c r="S90" s="83"/>
      <c r="T90" s="179">
        <f>T91+T101+T120</f>
        <v>4.3999999999999997E-2</v>
      </c>
      <c r="AT90" s="22" t="s">
        <v>69</v>
      </c>
      <c r="AU90" s="22" t="s">
        <v>95</v>
      </c>
      <c r="BK90" s="180">
        <f>BK91+BK101+BK120</f>
        <v>0</v>
      </c>
    </row>
    <row r="91" spans="2:65" s="11" customFormat="1" ht="37.35" customHeight="1">
      <c r="B91" s="181"/>
      <c r="C91" s="182"/>
      <c r="D91" s="183" t="s">
        <v>69</v>
      </c>
      <c r="E91" s="184" t="s">
        <v>118</v>
      </c>
      <c r="F91" s="184" t="s">
        <v>119</v>
      </c>
      <c r="G91" s="182"/>
      <c r="H91" s="182"/>
      <c r="I91" s="185"/>
      <c r="J91" s="186">
        <f>BK91</f>
        <v>0</v>
      </c>
      <c r="K91" s="182"/>
      <c r="L91" s="187"/>
      <c r="M91" s="188"/>
      <c r="N91" s="189"/>
      <c r="O91" s="189"/>
      <c r="P91" s="190">
        <f>P92+P99</f>
        <v>0</v>
      </c>
      <c r="Q91" s="189"/>
      <c r="R91" s="190">
        <f>R92+R99</f>
        <v>0</v>
      </c>
      <c r="S91" s="189"/>
      <c r="T91" s="191">
        <f>T92+T99</f>
        <v>4.3999999999999997E-2</v>
      </c>
      <c r="AR91" s="192" t="s">
        <v>76</v>
      </c>
      <c r="AT91" s="193" t="s">
        <v>69</v>
      </c>
      <c r="AU91" s="193" t="s">
        <v>70</v>
      </c>
      <c r="AY91" s="192" t="s">
        <v>120</v>
      </c>
      <c r="BK91" s="194">
        <f>BK92+BK99</f>
        <v>0</v>
      </c>
    </row>
    <row r="92" spans="2:65" s="11" customFormat="1" ht="19.899999999999999" customHeight="1">
      <c r="B92" s="181"/>
      <c r="C92" s="182"/>
      <c r="D92" s="195" t="s">
        <v>69</v>
      </c>
      <c r="E92" s="196" t="s">
        <v>121</v>
      </c>
      <c r="F92" s="196" t="s">
        <v>122</v>
      </c>
      <c r="G92" s="182"/>
      <c r="H92" s="182"/>
      <c r="I92" s="185"/>
      <c r="J92" s="197">
        <f>BK92</f>
        <v>0</v>
      </c>
      <c r="K92" s="182"/>
      <c r="L92" s="187"/>
      <c r="M92" s="188"/>
      <c r="N92" s="189"/>
      <c r="O92" s="189"/>
      <c r="P92" s="190">
        <f>SUM(P93:P98)</f>
        <v>0</v>
      </c>
      <c r="Q92" s="189"/>
      <c r="R92" s="190">
        <f>SUM(R93:R98)</f>
        <v>0</v>
      </c>
      <c r="S92" s="189"/>
      <c r="T92" s="191">
        <f>SUM(T93:T98)</f>
        <v>4.3999999999999997E-2</v>
      </c>
      <c r="AR92" s="192" t="s">
        <v>76</v>
      </c>
      <c r="AT92" s="193" t="s">
        <v>69</v>
      </c>
      <c r="AU92" s="193" t="s">
        <v>76</v>
      </c>
      <c r="AY92" s="192" t="s">
        <v>120</v>
      </c>
      <c r="BK92" s="194">
        <f>SUM(BK93:BK98)</f>
        <v>0</v>
      </c>
    </row>
    <row r="93" spans="2:65" s="1" customFormat="1" ht="44.25" customHeight="1">
      <c r="B93" s="39"/>
      <c r="C93" s="198" t="s">
        <v>76</v>
      </c>
      <c r="D93" s="198" t="s">
        <v>123</v>
      </c>
      <c r="E93" s="199" t="s">
        <v>124</v>
      </c>
      <c r="F93" s="200" t="s">
        <v>125</v>
      </c>
      <c r="G93" s="201" t="s">
        <v>126</v>
      </c>
      <c r="H93" s="202">
        <v>2</v>
      </c>
      <c r="I93" s="203"/>
      <c r="J93" s="204">
        <f>ROUND(I93*H93,2)</f>
        <v>0</v>
      </c>
      <c r="K93" s="200" t="s">
        <v>127</v>
      </c>
      <c r="L93" s="59"/>
      <c r="M93" s="205" t="s">
        <v>21</v>
      </c>
      <c r="N93" s="206" t="s">
        <v>41</v>
      </c>
      <c r="O93" s="40"/>
      <c r="P93" s="207">
        <f>O93*H93</f>
        <v>0</v>
      </c>
      <c r="Q93" s="207">
        <v>0</v>
      </c>
      <c r="R93" s="207">
        <f>Q93*H93</f>
        <v>0</v>
      </c>
      <c r="S93" s="207">
        <v>4.0000000000000001E-3</v>
      </c>
      <c r="T93" s="208">
        <f>S93*H93</f>
        <v>8.0000000000000002E-3</v>
      </c>
      <c r="AR93" s="22" t="s">
        <v>128</v>
      </c>
      <c r="AT93" s="22" t="s">
        <v>123</v>
      </c>
      <c r="AU93" s="22" t="s">
        <v>78</v>
      </c>
      <c r="AY93" s="22" t="s">
        <v>120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22" t="s">
        <v>76</v>
      </c>
      <c r="BK93" s="209">
        <f>ROUND(I93*H93,2)</f>
        <v>0</v>
      </c>
      <c r="BL93" s="22" t="s">
        <v>128</v>
      </c>
      <c r="BM93" s="22" t="s">
        <v>129</v>
      </c>
    </row>
    <row r="94" spans="2:65" s="12" customFormat="1" ht="13.5">
      <c r="B94" s="210"/>
      <c r="C94" s="211"/>
      <c r="D94" s="212" t="s">
        <v>130</v>
      </c>
      <c r="E94" s="213" t="s">
        <v>21</v>
      </c>
      <c r="F94" s="214" t="s">
        <v>131</v>
      </c>
      <c r="G94" s="211"/>
      <c r="H94" s="215">
        <v>2</v>
      </c>
      <c r="I94" s="216"/>
      <c r="J94" s="211"/>
      <c r="K94" s="211"/>
      <c r="L94" s="217"/>
      <c r="M94" s="218"/>
      <c r="N94" s="219"/>
      <c r="O94" s="219"/>
      <c r="P94" s="219"/>
      <c r="Q94" s="219"/>
      <c r="R94" s="219"/>
      <c r="S94" s="219"/>
      <c r="T94" s="220"/>
      <c r="AT94" s="221" t="s">
        <v>130</v>
      </c>
      <c r="AU94" s="221" t="s">
        <v>78</v>
      </c>
      <c r="AV94" s="12" t="s">
        <v>78</v>
      </c>
      <c r="AW94" s="12" t="s">
        <v>34</v>
      </c>
      <c r="AX94" s="12" t="s">
        <v>76</v>
      </c>
      <c r="AY94" s="221" t="s">
        <v>120</v>
      </c>
    </row>
    <row r="95" spans="2:65" s="1" customFormat="1" ht="44.25" customHeight="1">
      <c r="B95" s="39"/>
      <c r="C95" s="198" t="s">
        <v>78</v>
      </c>
      <c r="D95" s="198" t="s">
        <v>123</v>
      </c>
      <c r="E95" s="199" t="s">
        <v>132</v>
      </c>
      <c r="F95" s="200" t="s">
        <v>133</v>
      </c>
      <c r="G95" s="201" t="s">
        <v>126</v>
      </c>
      <c r="H95" s="202">
        <v>2</v>
      </c>
      <c r="I95" s="203"/>
      <c r="J95" s="204">
        <f>ROUND(I95*H95,2)</f>
        <v>0</v>
      </c>
      <c r="K95" s="200" t="s">
        <v>127</v>
      </c>
      <c r="L95" s="59"/>
      <c r="M95" s="205" t="s">
        <v>21</v>
      </c>
      <c r="N95" s="206" t="s">
        <v>41</v>
      </c>
      <c r="O95" s="40"/>
      <c r="P95" s="207">
        <f>O95*H95</f>
        <v>0</v>
      </c>
      <c r="Q95" s="207">
        <v>0</v>
      </c>
      <c r="R95" s="207">
        <f>Q95*H95</f>
        <v>0</v>
      </c>
      <c r="S95" s="207">
        <v>8.0000000000000002E-3</v>
      </c>
      <c r="T95" s="208">
        <f>S95*H95</f>
        <v>1.6E-2</v>
      </c>
      <c r="AR95" s="22" t="s">
        <v>128</v>
      </c>
      <c r="AT95" s="22" t="s">
        <v>123</v>
      </c>
      <c r="AU95" s="22" t="s">
        <v>78</v>
      </c>
      <c r="AY95" s="22" t="s">
        <v>120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22" t="s">
        <v>76</v>
      </c>
      <c r="BK95" s="209">
        <f>ROUND(I95*H95,2)</f>
        <v>0</v>
      </c>
      <c r="BL95" s="22" t="s">
        <v>128</v>
      </c>
      <c r="BM95" s="22" t="s">
        <v>134</v>
      </c>
    </row>
    <row r="96" spans="2:65" s="12" customFormat="1" ht="13.5">
      <c r="B96" s="210"/>
      <c r="C96" s="211"/>
      <c r="D96" s="212" t="s">
        <v>130</v>
      </c>
      <c r="E96" s="213" t="s">
        <v>21</v>
      </c>
      <c r="F96" s="214" t="s">
        <v>131</v>
      </c>
      <c r="G96" s="211"/>
      <c r="H96" s="215">
        <v>2</v>
      </c>
      <c r="I96" s="216"/>
      <c r="J96" s="211"/>
      <c r="K96" s="211"/>
      <c r="L96" s="217"/>
      <c r="M96" s="218"/>
      <c r="N96" s="219"/>
      <c r="O96" s="219"/>
      <c r="P96" s="219"/>
      <c r="Q96" s="219"/>
      <c r="R96" s="219"/>
      <c r="S96" s="219"/>
      <c r="T96" s="220"/>
      <c r="AT96" s="221" t="s">
        <v>130</v>
      </c>
      <c r="AU96" s="221" t="s">
        <v>78</v>
      </c>
      <c r="AV96" s="12" t="s">
        <v>78</v>
      </c>
      <c r="AW96" s="12" t="s">
        <v>34</v>
      </c>
      <c r="AX96" s="12" t="s">
        <v>76</v>
      </c>
      <c r="AY96" s="221" t="s">
        <v>120</v>
      </c>
    </row>
    <row r="97" spans="2:65" s="1" customFormat="1" ht="31.5" customHeight="1">
      <c r="B97" s="39"/>
      <c r="C97" s="198" t="s">
        <v>135</v>
      </c>
      <c r="D97" s="198" t="s">
        <v>123</v>
      </c>
      <c r="E97" s="199" t="s">
        <v>136</v>
      </c>
      <c r="F97" s="200" t="s">
        <v>137</v>
      </c>
      <c r="G97" s="201" t="s">
        <v>126</v>
      </c>
      <c r="H97" s="202">
        <v>2</v>
      </c>
      <c r="I97" s="203"/>
      <c r="J97" s="204">
        <f>ROUND(I97*H97,2)</f>
        <v>0</v>
      </c>
      <c r="K97" s="200" t="s">
        <v>127</v>
      </c>
      <c r="L97" s="59"/>
      <c r="M97" s="205" t="s">
        <v>21</v>
      </c>
      <c r="N97" s="206" t="s">
        <v>41</v>
      </c>
      <c r="O97" s="40"/>
      <c r="P97" s="207">
        <f>O97*H97</f>
        <v>0</v>
      </c>
      <c r="Q97" s="207">
        <v>0</v>
      </c>
      <c r="R97" s="207">
        <f>Q97*H97</f>
        <v>0</v>
      </c>
      <c r="S97" s="207">
        <v>0.01</v>
      </c>
      <c r="T97" s="208">
        <f>S97*H97</f>
        <v>0.02</v>
      </c>
      <c r="AR97" s="22" t="s">
        <v>128</v>
      </c>
      <c r="AT97" s="22" t="s">
        <v>123</v>
      </c>
      <c r="AU97" s="22" t="s">
        <v>78</v>
      </c>
      <c r="AY97" s="22" t="s">
        <v>120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22" t="s">
        <v>76</v>
      </c>
      <c r="BK97" s="209">
        <f>ROUND(I97*H97,2)</f>
        <v>0</v>
      </c>
      <c r="BL97" s="22" t="s">
        <v>128</v>
      </c>
      <c r="BM97" s="22" t="s">
        <v>138</v>
      </c>
    </row>
    <row r="98" spans="2:65" s="12" customFormat="1" ht="13.5">
      <c r="B98" s="210"/>
      <c r="C98" s="211"/>
      <c r="D98" s="222" t="s">
        <v>130</v>
      </c>
      <c r="E98" s="223" t="s">
        <v>21</v>
      </c>
      <c r="F98" s="224" t="s">
        <v>131</v>
      </c>
      <c r="G98" s="211"/>
      <c r="H98" s="225">
        <v>2</v>
      </c>
      <c r="I98" s="216"/>
      <c r="J98" s="211"/>
      <c r="K98" s="211"/>
      <c r="L98" s="217"/>
      <c r="M98" s="218"/>
      <c r="N98" s="219"/>
      <c r="O98" s="219"/>
      <c r="P98" s="219"/>
      <c r="Q98" s="219"/>
      <c r="R98" s="219"/>
      <c r="S98" s="219"/>
      <c r="T98" s="220"/>
      <c r="AT98" s="221" t="s">
        <v>130</v>
      </c>
      <c r="AU98" s="221" t="s">
        <v>78</v>
      </c>
      <c r="AV98" s="12" t="s">
        <v>78</v>
      </c>
      <c r="AW98" s="12" t="s">
        <v>34</v>
      </c>
      <c r="AX98" s="12" t="s">
        <v>76</v>
      </c>
      <c r="AY98" s="221" t="s">
        <v>120</v>
      </c>
    </row>
    <row r="99" spans="2:65" s="11" customFormat="1" ht="29.85" customHeight="1">
      <c r="B99" s="181"/>
      <c r="C99" s="182"/>
      <c r="D99" s="195" t="s">
        <v>69</v>
      </c>
      <c r="E99" s="196" t="s">
        <v>139</v>
      </c>
      <c r="F99" s="196" t="s">
        <v>140</v>
      </c>
      <c r="G99" s="182"/>
      <c r="H99" s="182"/>
      <c r="I99" s="185"/>
      <c r="J99" s="197">
        <f>BK99</f>
        <v>0</v>
      </c>
      <c r="K99" s="182"/>
      <c r="L99" s="187"/>
      <c r="M99" s="188"/>
      <c r="N99" s="189"/>
      <c r="O99" s="189"/>
      <c r="P99" s="190">
        <f>P100</f>
        <v>0</v>
      </c>
      <c r="Q99" s="189"/>
      <c r="R99" s="190">
        <f>R100</f>
        <v>0</v>
      </c>
      <c r="S99" s="189"/>
      <c r="T99" s="191">
        <f>T100</f>
        <v>0</v>
      </c>
      <c r="AR99" s="192" t="s">
        <v>76</v>
      </c>
      <c r="AT99" s="193" t="s">
        <v>69</v>
      </c>
      <c r="AU99" s="193" t="s">
        <v>76</v>
      </c>
      <c r="AY99" s="192" t="s">
        <v>120</v>
      </c>
      <c r="BK99" s="194">
        <f>BK100</f>
        <v>0</v>
      </c>
    </row>
    <row r="100" spans="2:65" s="1" customFormat="1" ht="31.5" customHeight="1">
      <c r="B100" s="39"/>
      <c r="C100" s="198" t="s">
        <v>128</v>
      </c>
      <c r="D100" s="198" t="s">
        <v>123</v>
      </c>
      <c r="E100" s="199" t="s">
        <v>141</v>
      </c>
      <c r="F100" s="200" t="s">
        <v>142</v>
      </c>
      <c r="G100" s="201" t="s">
        <v>143</v>
      </c>
      <c r="H100" s="202">
        <v>4.3999999999999997E-2</v>
      </c>
      <c r="I100" s="203"/>
      <c r="J100" s="204">
        <f>ROUND(I100*H100,2)</f>
        <v>0</v>
      </c>
      <c r="K100" s="200" t="s">
        <v>127</v>
      </c>
      <c r="L100" s="59"/>
      <c r="M100" s="205" t="s">
        <v>21</v>
      </c>
      <c r="N100" s="206" t="s">
        <v>41</v>
      </c>
      <c r="O100" s="40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AR100" s="22" t="s">
        <v>128</v>
      </c>
      <c r="AT100" s="22" t="s">
        <v>123</v>
      </c>
      <c r="AU100" s="22" t="s">
        <v>78</v>
      </c>
      <c r="AY100" s="22" t="s">
        <v>120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22" t="s">
        <v>76</v>
      </c>
      <c r="BK100" s="209">
        <f>ROUND(I100*H100,2)</f>
        <v>0</v>
      </c>
      <c r="BL100" s="22" t="s">
        <v>128</v>
      </c>
      <c r="BM100" s="22" t="s">
        <v>144</v>
      </c>
    </row>
    <row r="101" spans="2:65" s="11" customFormat="1" ht="37.35" customHeight="1">
      <c r="B101" s="181"/>
      <c r="C101" s="182"/>
      <c r="D101" s="183" t="s">
        <v>69</v>
      </c>
      <c r="E101" s="184" t="s">
        <v>145</v>
      </c>
      <c r="F101" s="184" t="s">
        <v>146</v>
      </c>
      <c r="G101" s="182"/>
      <c r="H101" s="182"/>
      <c r="I101" s="185"/>
      <c r="J101" s="186">
        <f>BK101</f>
        <v>0</v>
      </c>
      <c r="K101" s="182"/>
      <c r="L101" s="187"/>
      <c r="M101" s="188"/>
      <c r="N101" s="189"/>
      <c r="O101" s="189"/>
      <c r="P101" s="190">
        <f>P102+P117</f>
        <v>0</v>
      </c>
      <c r="Q101" s="189"/>
      <c r="R101" s="190">
        <f>R102+R117</f>
        <v>6.2710000000000002E-2</v>
      </c>
      <c r="S101" s="189"/>
      <c r="T101" s="191">
        <f>T102+T117</f>
        <v>0</v>
      </c>
      <c r="AR101" s="192" t="s">
        <v>78</v>
      </c>
      <c r="AT101" s="193" t="s">
        <v>69</v>
      </c>
      <c r="AU101" s="193" t="s">
        <v>70</v>
      </c>
      <c r="AY101" s="192" t="s">
        <v>120</v>
      </c>
      <c r="BK101" s="194">
        <f>BK102+BK117</f>
        <v>0</v>
      </c>
    </row>
    <row r="102" spans="2:65" s="11" customFormat="1" ht="19.899999999999999" customHeight="1">
      <c r="B102" s="181"/>
      <c r="C102" s="182"/>
      <c r="D102" s="195" t="s">
        <v>69</v>
      </c>
      <c r="E102" s="196" t="s">
        <v>147</v>
      </c>
      <c r="F102" s="196" t="s">
        <v>148</v>
      </c>
      <c r="G102" s="182"/>
      <c r="H102" s="182"/>
      <c r="I102" s="185"/>
      <c r="J102" s="197">
        <f>BK102</f>
        <v>0</v>
      </c>
      <c r="K102" s="182"/>
      <c r="L102" s="187"/>
      <c r="M102" s="188"/>
      <c r="N102" s="189"/>
      <c r="O102" s="189"/>
      <c r="P102" s="190">
        <f>SUM(P103:P116)</f>
        <v>0</v>
      </c>
      <c r="Q102" s="189"/>
      <c r="R102" s="190">
        <f>SUM(R103:R116)</f>
        <v>6.2710000000000002E-2</v>
      </c>
      <c r="S102" s="189"/>
      <c r="T102" s="191">
        <f>SUM(T103:T116)</f>
        <v>0</v>
      </c>
      <c r="AR102" s="192" t="s">
        <v>78</v>
      </c>
      <c r="AT102" s="193" t="s">
        <v>69</v>
      </c>
      <c r="AU102" s="193" t="s">
        <v>76</v>
      </c>
      <c r="AY102" s="192" t="s">
        <v>120</v>
      </c>
      <c r="BK102" s="194">
        <f>SUM(BK103:BK116)</f>
        <v>0</v>
      </c>
    </row>
    <row r="103" spans="2:65" s="1" customFormat="1" ht="22.5" customHeight="1">
      <c r="B103" s="39"/>
      <c r="C103" s="198" t="s">
        <v>149</v>
      </c>
      <c r="D103" s="198" t="s">
        <v>123</v>
      </c>
      <c r="E103" s="199" t="s">
        <v>150</v>
      </c>
      <c r="F103" s="200" t="s">
        <v>151</v>
      </c>
      <c r="G103" s="201" t="s">
        <v>126</v>
      </c>
      <c r="H103" s="202">
        <v>1</v>
      </c>
      <c r="I103" s="203"/>
      <c r="J103" s="204">
        <f>ROUND(I103*H103,2)</f>
        <v>0</v>
      </c>
      <c r="K103" s="200" t="s">
        <v>127</v>
      </c>
      <c r="L103" s="59"/>
      <c r="M103" s="205" t="s">
        <v>21</v>
      </c>
      <c r="N103" s="206" t="s">
        <v>41</v>
      </c>
      <c r="O103" s="40"/>
      <c r="P103" s="207">
        <f>O103*H103</f>
        <v>0</v>
      </c>
      <c r="Q103" s="207">
        <v>3.3800000000000002E-3</v>
      </c>
      <c r="R103" s="207">
        <f>Q103*H103</f>
        <v>3.3800000000000002E-3</v>
      </c>
      <c r="S103" s="207">
        <v>0</v>
      </c>
      <c r="T103" s="208">
        <f>S103*H103</f>
        <v>0</v>
      </c>
      <c r="AR103" s="22" t="s">
        <v>152</v>
      </c>
      <c r="AT103" s="22" t="s">
        <v>123</v>
      </c>
      <c r="AU103" s="22" t="s">
        <v>78</v>
      </c>
      <c r="AY103" s="22" t="s">
        <v>120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22" t="s">
        <v>76</v>
      </c>
      <c r="BK103" s="209">
        <f>ROUND(I103*H103,2)</f>
        <v>0</v>
      </c>
      <c r="BL103" s="22" t="s">
        <v>152</v>
      </c>
      <c r="BM103" s="22" t="s">
        <v>153</v>
      </c>
    </row>
    <row r="104" spans="2:65" s="1" customFormat="1" ht="22.5" customHeight="1">
      <c r="B104" s="39"/>
      <c r="C104" s="198" t="s">
        <v>154</v>
      </c>
      <c r="D104" s="198" t="s">
        <v>123</v>
      </c>
      <c r="E104" s="199" t="s">
        <v>155</v>
      </c>
      <c r="F104" s="200" t="s">
        <v>156</v>
      </c>
      <c r="G104" s="201" t="s">
        <v>157</v>
      </c>
      <c r="H104" s="202">
        <v>2</v>
      </c>
      <c r="I104" s="203"/>
      <c r="J104" s="204">
        <f>ROUND(I104*H104,2)</f>
        <v>0</v>
      </c>
      <c r="K104" s="200" t="s">
        <v>21</v>
      </c>
      <c r="L104" s="59"/>
      <c r="M104" s="205" t="s">
        <v>21</v>
      </c>
      <c r="N104" s="206" t="s">
        <v>41</v>
      </c>
      <c r="O104" s="40"/>
      <c r="P104" s="207">
        <f>O104*H104</f>
        <v>0</v>
      </c>
      <c r="Q104" s="207">
        <v>4.4999999999999999E-4</v>
      </c>
      <c r="R104" s="207">
        <f>Q104*H104</f>
        <v>8.9999999999999998E-4</v>
      </c>
      <c r="S104" s="207">
        <v>0</v>
      </c>
      <c r="T104" s="208">
        <f>S104*H104</f>
        <v>0</v>
      </c>
      <c r="AR104" s="22" t="s">
        <v>152</v>
      </c>
      <c r="AT104" s="22" t="s">
        <v>123</v>
      </c>
      <c r="AU104" s="22" t="s">
        <v>78</v>
      </c>
      <c r="AY104" s="22" t="s">
        <v>120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22" t="s">
        <v>76</v>
      </c>
      <c r="BK104" s="209">
        <f>ROUND(I104*H104,2)</f>
        <v>0</v>
      </c>
      <c r="BL104" s="22" t="s">
        <v>152</v>
      </c>
      <c r="BM104" s="22" t="s">
        <v>158</v>
      </c>
    </row>
    <row r="105" spans="2:65" s="12" customFormat="1" ht="13.5">
      <c r="B105" s="210"/>
      <c r="C105" s="211"/>
      <c r="D105" s="212" t="s">
        <v>130</v>
      </c>
      <c r="E105" s="213" t="s">
        <v>21</v>
      </c>
      <c r="F105" s="214" t="s">
        <v>131</v>
      </c>
      <c r="G105" s="211"/>
      <c r="H105" s="215">
        <v>2</v>
      </c>
      <c r="I105" s="216"/>
      <c r="J105" s="211"/>
      <c r="K105" s="211"/>
      <c r="L105" s="217"/>
      <c r="M105" s="218"/>
      <c r="N105" s="219"/>
      <c r="O105" s="219"/>
      <c r="P105" s="219"/>
      <c r="Q105" s="219"/>
      <c r="R105" s="219"/>
      <c r="S105" s="219"/>
      <c r="T105" s="220"/>
      <c r="AT105" s="221" t="s">
        <v>130</v>
      </c>
      <c r="AU105" s="221" t="s">
        <v>78</v>
      </c>
      <c r="AV105" s="12" t="s">
        <v>78</v>
      </c>
      <c r="AW105" s="12" t="s">
        <v>34</v>
      </c>
      <c r="AX105" s="12" t="s">
        <v>76</v>
      </c>
      <c r="AY105" s="221" t="s">
        <v>120</v>
      </c>
    </row>
    <row r="106" spans="2:65" s="1" customFormat="1" ht="22.5" customHeight="1">
      <c r="B106" s="39"/>
      <c r="C106" s="198" t="s">
        <v>159</v>
      </c>
      <c r="D106" s="198" t="s">
        <v>123</v>
      </c>
      <c r="E106" s="199" t="s">
        <v>160</v>
      </c>
      <c r="F106" s="200" t="s">
        <v>161</v>
      </c>
      <c r="G106" s="201" t="s">
        <v>157</v>
      </c>
      <c r="H106" s="202">
        <v>29</v>
      </c>
      <c r="I106" s="203"/>
      <c r="J106" s="204">
        <f>ROUND(I106*H106,2)</f>
        <v>0</v>
      </c>
      <c r="K106" s="200" t="s">
        <v>127</v>
      </c>
      <c r="L106" s="59"/>
      <c r="M106" s="205" t="s">
        <v>21</v>
      </c>
      <c r="N106" s="206" t="s">
        <v>41</v>
      </c>
      <c r="O106" s="40"/>
      <c r="P106" s="207">
        <f>O106*H106</f>
        <v>0</v>
      </c>
      <c r="Q106" s="207">
        <v>1.6100000000000001E-3</v>
      </c>
      <c r="R106" s="207">
        <f>Q106*H106</f>
        <v>4.6690000000000002E-2</v>
      </c>
      <c r="S106" s="207">
        <v>0</v>
      </c>
      <c r="T106" s="208">
        <f>S106*H106</f>
        <v>0</v>
      </c>
      <c r="AR106" s="22" t="s">
        <v>152</v>
      </c>
      <c r="AT106" s="22" t="s">
        <v>123</v>
      </c>
      <c r="AU106" s="22" t="s">
        <v>78</v>
      </c>
      <c r="AY106" s="22" t="s">
        <v>120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22" t="s">
        <v>76</v>
      </c>
      <c r="BK106" s="209">
        <f>ROUND(I106*H106,2)</f>
        <v>0</v>
      </c>
      <c r="BL106" s="22" t="s">
        <v>152</v>
      </c>
      <c r="BM106" s="22" t="s">
        <v>162</v>
      </c>
    </row>
    <row r="107" spans="2:65" s="12" customFormat="1" ht="13.5">
      <c r="B107" s="210"/>
      <c r="C107" s="211"/>
      <c r="D107" s="212" t="s">
        <v>130</v>
      </c>
      <c r="E107" s="213" t="s">
        <v>21</v>
      </c>
      <c r="F107" s="214" t="s">
        <v>163</v>
      </c>
      <c r="G107" s="211"/>
      <c r="H107" s="215">
        <v>29</v>
      </c>
      <c r="I107" s="216"/>
      <c r="J107" s="211"/>
      <c r="K107" s="211"/>
      <c r="L107" s="217"/>
      <c r="M107" s="218"/>
      <c r="N107" s="219"/>
      <c r="O107" s="219"/>
      <c r="P107" s="219"/>
      <c r="Q107" s="219"/>
      <c r="R107" s="219"/>
      <c r="S107" s="219"/>
      <c r="T107" s="220"/>
      <c r="AT107" s="221" t="s">
        <v>130</v>
      </c>
      <c r="AU107" s="221" t="s">
        <v>78</v>
      </c>
      <c r="AV107" s="12" t="s">
        <v>78</v>
      </c>
      <c r="AW107" s="12" t="s">
        <v>34</v>
      </c>
      <c r="AX107" s="12" t="s">
        <v>76</v>
      </c>
      <c r="AY107" s="221" t="s">
        <v>120</v>
      </c>
    </row>
    <row r="108" spans="2:65" s="1" customFormat="1" ht="31.5" customHeight="1">
      <c r="B108" s="39"/>
      <c r="C108" s="198" t="s">
        <v>164</v>
      </c>
      <c r="D108" s="198" t="s">
        <v>123</v>
      </c>
      <c r="E108" s="199" t="s">
        <v>165</v>
      </c>
      <c r="F108" s="200" t="s">
        <v>166</v>
      </c>
      <c r="G108" s="201" t="s">
        <v>126</v>
      </c>
      <c r="H108" s="202">
        <v>2</v>
      </c>
      <c r="I108" s="203"/>
      <c r="J108" s="204">
        <f>ROUND(I108*H108,2)</f>
        <v>0</v>
      </c>
      <c r="K108" s="200" t="s">
        <v>127</v>
      </c>
      <c r="L108" s="59"/>
      <c r="M108" s="205" t="s">
        <v>21</v>
      </c>
      <c r="N108" s="206" t="s">
        <v>41</v>
      </c>
      <c r="O108" s="40"/>
      <c r="P108" s="207">
        <f>O108*H108</f>
        <v>0</v>
      </c>
      <c r="Q108" s="207">
        <v>4.28E-3</v>
      </c>
      <c r="R108" s="207">
        <f>Q108*H108</f>
        <v>8.5599999999999999E-3</v>
      </c>
      <c r="S108" s="207">
        <v>0</v>
      </c>
      <c r="T108" s="208">
        <f>S108*H108</f>
        <v>0</v>
      </c>
      <c r="AR108" s="22" t="s">
        <v>152</v>
      </c>
      <c r="AT108" s="22" t="s">
        <v>123</v>
      </c>
      <c r="AU108" s="22" t="s">
        <v>78</v>
      </c>
      <c r="AY108" s="22" t="s">
        <v>120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22" t="s">
        <v>76</v>
      </c>
      <c r="BK108" s="209">
        <f>ROUND(I108*H108,2)</f>
        <v>0</v>
      </c>
      <c r="BL108" s="22" t="s">
        <v>152</v>
      </c>
      <c r="BM108" s="22" t="s">
        <v>167</v>
      </c>
    </row>
    <row r="109" spans="2:65" s="12" customFormat="1" ht="13.5">
      <c r="B109" s="210"/>
      <c r="C109" s="211"/>
      <c r="D109" s="212" t="s">
        <v>130</v>
      </c>
      <c r="E109" s="213" t="s">
        <v>21</v>
      </c>
      <c r="F109" s="214" t="s">
        <v>131</v>
      </c>
      <c r="G109" s="211"/>
      <c r="H109" s="215">
        <v>2</v>
      </c>
      <c r="I109" s="216"/>
      <c r="J109" s="211"/>
      <c r="K109" s="211"/>
      <c r="L109" s="217"/>
      <c r="M109" s="218"/>
      <c r="N109" s="219"/>
      <c r="O109" s="219"/>
      <c r="P109" s="219"/>
      <c r="Q109" s="219"/>
      <c r="R109" s="219"/>
      <c r="S109" s="219"/>
      <c r="T109" s="220"/>
      <c r="AT109" s="221" t="s">
        <v>130</v>
      </c>
      <c r="AU109" s="221" t="s">
        <v>78</v>
      </c>
      <c r="AV109" s="12" t="s">
        <v>78</v>
      </c>
      <c r="AW109" s="12" t="s">
        <v>34</v>
      </c>
      <c r="AX109" s="12" t="s">
        <v>76</v>
      </c>
      <c r="AY109" s="221" t="s">
        <v>120</v>
      </c>
    </row>
    <row r="110" spans="2:65" s="1" customFormat="1" ht="31.5" customHeight="1">
      <c r="B110" s="39"/>
      <c r="C110" s="198" t="s">
        <v>121</v>
      </c>
      <c r="D110" s="198" t="s">
        <v>123</v>
      </c>
      <c r="E110" s="199" t="s">
        <v>168</v>
      </c>
      <c r="F110" s="200" t="s">
        <v>169</v>
      </c>
      <c r="G110" s="201" t="s">
        <v>126</v>
      </c>
      <c r="H110" s="202">
        <v>2</v>
      </c>
      <c r="I110" s="203"/>
      <c r="J110" s="204">
        <f>ROUND(I110*H110,2)</f>
        <v>0</v>
      </c>
      <c r="K110" s="200" t="s">
        <v>127</v>
      </c>
      <c r="L110" s="59"/>
      <c r="M110" s="205" t="s">
        <v>21</v>
      </c>
      <c r="N110" s="206" t="s">
        <v>41</v>
      </c>
      <c r="O110" s="40"/>
      <c r="P110" s="207">
        <f>O110*H110</f>
        <v>0</v>
      </c>
      <c r="Q110" s="207">
        <v>2.3000000000000001E-4</v>
      </c>
      <c r="R110" s="207">
        <f>Q110*H110</f>
        <v>4.6000000000000001E-4</v>
      </c>
      <c r="S110" s="207">
        <v>0</v>
      </c>
      <c r="T110" s="208">
        <f>S110*H110</f>
        <v>0</v>
      </c>
      <c r="AR110" s="22" t="s">
        <v>152</v>
      </c>
      <c r="AT110" s="22" t="s">
        <v>123</v>
      </c>
      <c r="AU110" s="22" t="s">
        <v>78</v>
      </c>
      <c r="AY110" s="22" t="s">
        <v>120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22" t="s">
        <v>76</v>
      </c>
      <c r="BK110" s="209">
        <f>ROUND(I110*H110,2)</f>
        <v>0</v>
      </c>
      <c r="BL110" s="22" t="s">
        <v>152</v>
      </c>
      <c r="BM110" s="22" t="s">
        <v>170</v>
      </c>
    </row>
    <row r="111" spans="2:65" s="12" customFormat="1" ht="13.5">
      <c r="B111" s="210"/>
      <c r="C111" s="211"/>
      <c r="D111" s="212" t="s">
        <v>130</v>
      </c>
      <c r="E111" s="213" t="s">
        <v>21</v>
      </c>
      <c r="F111" s="214" t="s">
        <v>131</v>
      </c>
      <c r="G111" s="211"/>
      <c r="H111" s="215">
        <v>2</v>
      </c>
      <c r="I111" s="216"/>
      <c r="J111" s="211"/>
      <c r="K111" s="211"/>
      <c r="L111" s="217"/>
      <c r="M111" s="218"/>
      <c r="N111" s="219"/>
      <c r="O111" s="219"/>
      <c r="P111" s="219"/>
      <c r="Q111" s="219"/>
      <c r="R111" s="219"/>
      <c r="S111" s="219"/>
      <c r="T111" s="220"/>
      <c r="AT111" s="221" t="s">
        <v>130</v>
      </c>
      <c r="AU111" s="221" t="s">
        <v>78</v>
      </c>
      <c r="AV111" s="12" t="s">
        <v>78</v>
      </c>
      <c r="AW111" s="12" t="s">
        <v>34</v>
      </c>
      <c r="AX111" s="12" t="s">
        <v>76</v>
      </c>
      <c r="AY111" s="221" t="s">
        <v>120</v>
      </c>
    </row>
    <row r="112" spans="2:65" s="1" customFormat="1" ht="22.5" customHeight="1">
      <c r="B112" s="39"/>
      <c r="C112" s="198" t="s">
        <v>171</v>
      </c>
      <c r="D112" s="198" t="s">
        <v>123</v>
      </c>
      <c r="E112" s="199" t="s">
        <v>172</v>
      </c>
      <c r="F112" s="200" t="s">
        <v>173</v>
      </c>
      <c r="G112" s="201" t="s">
        <v>126</v>
      </c>
      <c r="H112" s="202">
        <v>1</v>
      </c>
      <c r="I112" s="203"/>
      <c r="J112" s="204">
        <f>ROUND(I112*H112,2)</f>
        <v>0</v>
      </c>
      <c r="K112" s="200" t="s">
        <v>127</v>
      </c>
      <c r="L112" s="59"/>
      <c r="M112" s="205" t="s">
        <v>21</v>
      </c>
      <c r="N112" s="206" t="s">
        <v>41</v>
      </c>
      <c r="O112" s="40"/>
      <c r="P112" s="207">
        <f>O112*H112</f>
        <v>0</v>
      </c>
      <c r="Q112" s="207">
        <v>2.0000000000000001E-4</v>
      </c>
      <c r="R112" s="207">
        <f>Q112*H112</f>
        <v>2.0000000000000001E-4</v>
      </c>
      <c r="S112" s="207">
        <v>0</v>
      </c>
      <c r="T112" s="208">
        <f>S112*H112</f>
        <v>0</v>
      </c>
      <c r="AR112" s="22" t="s">
        <v>152</v>
      </c>
      <c r="AT112" s="22" t="s">
        <v>123</v>
      </c>
      <c r="AU112" s="22" t="s">
        <v>78</v>
      </c>
      <c r="AY112" s="22" t="s">
        <v>120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22" t="s">
        <v>76</v>
      </c>
      <c r="BK112" s="209">
        <f>ROUND(I112*H112,2)</f>
        <v>0</v>
      </c>
      <c r="BL112" s="22" t="s">
        <v>152</v>
      </c>
      <c r="BM112" s="22" t="s">
        <v>174</v>
      </c>
    </row>
    <row r="113" spans="2:65" s="1" customFormat="1" ht="31.5" customHeight="1">
      <c r="B113" s="39"/>
      <c r="C113" s="198" t="s">
        <v>175</v>
      </c>
      <c r="D113" s="198" t="s">
        <v>123</v>
      </c>
      <c r="E113" s="199" t="s">
        <v>176</v>
      </c>
      <c r="F113" s="200" t="s">
        <v>177</v>
      </c>
      <c r="G113" s="201" t="s">
        <v>126</v>
      </c>
      <c r="H113" s="202">
        <v>2</v>
      </c>
      <c r="I113" s="203"/>
      <c r="J113" s="204">
        <f>ROUND(I113*H113,2)</f>
        <v>0</v>
      </c>
      <c r="K113" s="200" t="s">
        <v>127</v>
      </c>
      <c r="L113" s="59"/>
      <c r="M113" s="205" t="s">
        <v>21</v>
      </c>
      <c r="N113" s="206" t="s">
        <v>41</v>
      </c>
      <c r="O113" s="40"/>
      <c r="P113" s="207">
        <f>O113*H113</f>
        <v>0</v>
      </c>
      <c r="Q113" s="207">
        <v>3.8000000000000002E-4</v>
      </c>
      <c r="R113" s="207">
        <f>Q113*H113</f>
        <v>7.6000000000000004E-4</v>
      </c>
      <c r="S113" s="207">
        <v>0</v>
      </c>
      <c r="T113" s="208">
        <f>S113*H113</f>
        <v>0</v>
      </c>
      <c r="AR113" s="22" t="s">
        <v>152</v>
      </c>
      <c r="AT113" s="22" t="s">
        <v>123</v>
      </c>
      <c r="AU113" s="22" t="s">
        <v>78</v>
      </c>
      <c r="AY113" s="22" t="s">
        <v>120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22" t="s">
        <v>76</v>
      </c>
      <c r="BK113" s="209">
        <f>ROUND(I113*H113,2)</f>
        <v>0</v>
      </c>
      <c r="BL113" s="22" t="s">
        <v>152</v>
      </c>
      <c r="BM113" s="22" t="s">
        <v>178</v>
      </c>
    </row>
    <row r="114" spans="2:65" s="12" customFormat="1" ht="13.5">
      <c r="B114" s="210"/>
      <c r="C114" s="211"/>
      <c r="D114" s="212" t="s">
        <v>130</v>
      </c>
      <c r="E114" s="213" t="s">
        <v>21</v>
      </c>
      <c r="F114" s="214" t="s">
        <v>131</v>
      </c>
      <c r="G114" s="211"/>
      <c r="H114" s="215">
        <v>2</v>
      </c>
      <c r="I114" s="216"/>
      <c r="J114" s="211"/>
      <c r="K114" s="211"/>
      <c r="L114" s="217"/>
      <c r="M114" s="218"/>
      <c r="N114" s="219"/>
      <c r="O114" s="219"/>
      <c r="P114" s="219"/>
      <c r="Q114" s="219"/>
      <c r="R114" s="219"/>
      <c r="S114" s="219"/>
      <c r="T114" s="220"/>
      <c r="AT114" s="221" t="s">
        <v>130</v>
      </c>
      <c r="AU114" s="221" t="s">
        <v>78</v>
      </c>
      <c r="AV114" s="12" t="s">
        <v>78</v>
      </c>
      <c r="AW114" s="12" t="s">
        <v>34</v>
      </c>
      <c r="AX114" s="12" t="s">
        <v>76</v>
      </c>
      <c r="AY114" s="221" t="s">
        <v>120</v>
      </c>
    </row>
    <row r="115" spans="2:65" s="1" customFormat="1" ht="31.5" customHeight="1">
      <c r="B115" s="39"/>
      <c r="C115" s="198" t="s">
        <v>179</v>
      </c>
      <c r="D115" s="198" t="s">
        <v>123</v>
      </c>
      <c r="E115" s="199" t="s">
        <v>180</v>
      </c>
      <c r="F115" s="200" t="s">
        <v>181</v>
      </c>
      <c r="G115" s="201" t="s">
        <v>126</v>
      </c>
      <c r="H115" s="202">
        <v>2</v>
      </c>
      <c r="I115" s="203"/>
      <c r="J115" s="204">
        <f>ROUND(I115*H115,2)</f>
        <v>0</v>
      </c>
      <c r="K115" s="200" t="s">
        <v>127</v>
      </c>
      <c r="L115" s="59"/>
      <c r="M115" s="205" t="s">
        <v>21</v>
      </c>
      <c r="N115" s="206" t="s">
        <v>41</v>
      </c>
      <c r="O115" s="40"/>
      <c r="P115" s="207">
        <f>O115*H115</f>
        <v>0</v>
      </c>
      <c r="Q115" s="207">
        <v>8.8000000000000003E-4</v>
      </c>
      <c r="R115" s="207">
        <f>Q115*H115</f>
        <v>1.7600000000000001E-3</v>
      </c>
      <c r="S115" s="207">
        <v>0</v>
      </c>
      <c r="T115" s="208">
        <f>S115*H115</f>
        <v>0</v>
      </c>
      <c r="AR115" s="22" t="s">
        <v>152</v>
      </c>
      <c r="AT115" s="22" t="s">
        <v>123</v>
      </c>
      <c r="AU115" s="22" t="s">
        <v>78</v>
      </c>
      <c r="AY115" s="22" t="s">
        <v>120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22" t="s">
        <v>76</v>
      </c>
      <c r="BK115" s="209">
        <f>ROUND(I115*H115,2)</f>
        <v>0</v>
      </c>
      <c r="BL115" s="22" t="s">
        <v>152</v>
      </c>
      <c r="BM115" s="22" t="s">
        <v>182</v>
      </c>
    </row>
    <row r="116" spans="2:65" s="1" customFormat="1" ht="31.5" customHeight="1">
      <c r="B116" s="39"/>
      <c r="C116" s="198" t="s">
        <v>183</v>
      </c>
      <c r="D116" s="198" t="s">
        <v>123</v>
      </c>
      <c r="E116" s="199" t="s">
        <v>184</v>
      </c>
      <c r="F116" s="200" t="s">
        <v>185</v>
      </c>
      <c r="G116" s="201" t="s">
        <v>186</v>
      </c>
      <c r="H116" s="226"/>
      <c r="I116" s="203"/>
      <c r="J116" s="204">
        <f>ROUND(I116*H116,2)</f>
        <v>0</v>
      </c>
      <c r="K116" s="200" t="s">
        <v>127</v>
      </c>
      <c r="L116" s="59"/>
      <c r="M116" s="205" t="s">
        <v>21</v>
      </c>
      <c r="N116" s="206" t="s">
        <v>41</v>
      </c>
      <c r="O116" s="40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AR116" s="22" t="s">
        <v>152</v>
      </c>
      <c r="AT116" s="22" t="s">
        <v>123</v>
      </c>
      <c r="AU116" s="22" t="s">
        <v>78</v>
      </c>
      <c r="AY116" s="22" t="s">
        <v>120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22" t="s">
        <v>76</v>
      </c>
      <c r="BK116" s="209">
        <f>ROUND(I116*H116,2)</f>
        <v>0</v>
      </c>
      <c r="BL116" s="22" t="s">
        <v>152</v>
      </c>
      <c r="BM116" s="22" t="s">
        <v>187</v>
      </c>
    </row>
    <row r="117" spans="2:65" s="11" customFormat="1" ht="29.85" customHeight="1">
      <c r="B117" s="181"/>
      <c r="C117" s="182"/>
      <c r="D117" s="195" t="s">
        <v>69</v>
      </c>
      <c r="E117" s="196" t="s">
        <v>188</v>
      </c>
      <c r="F117" s="196" t="s">
        <v>189</v>
      </c>
      <c r="G117" s="182"/>
      <c r="H117" s="182"/>
      <c r="I117" s="185"/>
      <c r="J117" s="197">
        <f>BK117</f>
        <v>0</v>
      </c>
      <c r="K117" s="182"/>
      <c r="L117" s="187"/>
      <c r="M117" s="188"/>
      <c r="N117" s="189"/>
      <c r="O117" s="189"/>
      <c r="P117" s="190">
        <f>SUM(P118:P119)</f>
        <v>0</v>
      </c>
      <c r="Q117" s="189"/>
      <c r="R117" s="190">
        <f>SUM(R118:R119)</f>
        <v>0</v>
      </c>
      <c r="S117" s="189"/>
      <c r="T117" s="191">
        <f>SUM(T118:T119)</f>
        <v>0</v>
      </c>
      <c r="AR117" s="192" t="s">
        <v>78</v>
      </c>
      <c r="AT117" s="193" t="s">
        <v>69</v>
      </c>
      <c r="AU117" s="193" t="s">
        <v>76</v>
      </c>
      <c r="AY117" s="192" t="s">
        <v>120</v>
      </c>
      <c r="BK117" s="194">
        <f>SUM(BK118:BK119)</f>
        <v>0</v>
      </c>
    </row>
    <row r="118" spans="2:65" s="1" customFormat="1" ht="22.5" customHeight="1">
      <c r="B118" s="39"/>
      <c r="C118" s="227" t="s">
        <v>190</v>
      </c>
      <c r="D118" s="227" t="s">
        <v>191</v>
      </c>
      <c r="E118" s="228" t="s">
        <v>192</v>
      </c>
      <c r="F118" s="229" t="s">
        <v>193</v>
      </c>
      <c r="G118" s="230" t="s">
        <v>157</v>
      </c>
      <c r="H118" s="231">
        <v>29</v>
      </c>
      <c r="I118" s="232"/>
      <c r="J118" s="233">
        <f>ROUND(I118*H118,2)</f>
        <v>0</v>
      </c>
      <c r="K118" s="229" t="s">
        <v>21</v>
      </c>
      <c r="L118" s="234"/>
      <c r="M118" s="235" t="s">
        <v>21</v>
      </c>
      <c r="N118" s="236" t="s">
        <v>41</v>
      </c>
      <c r="O118" s="40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AR118" s="22" t="s">
        <v>194</v>
      </c>
      <c r="AT118" s="22" t="s">
        <v>191</v>
      </c>
      <c r="AU118" s="22" t="s">
        <v>78</v>
      </c>
      <c r="AY118" s="22" t="s">
        <v>120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22" t="s">
        <v>76</v>
      </c>
      <c r="BK118" s="209">
        <f>ROUND(I118*H118,2)</f>
        <v>0</v>
      </c>
      <c r="BL118" s="22" t="s">
        <v>152</v>
      </c>
      <c r="BM118" s="22" t="s">
        <v>195</v>
      </c>
    </row>
    <row r="119" spans="2:65" s="12" customFormat="1" ht="13.5">
      <c r="B119" s="210"/>
      <c r="C119" s="211"/>
      <c r="D119" s="222" t="s">
        <v>130</v>
      </c>
      <c r="E119" s="223" t="s">
        <v>21</v>
      </c>
      <c r="F119" s="224" t="s">
        <v>163</v>
      </c>
      <c r="G119" s="211"/>
      <c r="H119" s="225">
        <v>29</v>
      </c>
      <c r="I119" s="216"/>
      <c r="J119" s="211"/>
      <c r="K119" s="211"/>
      <c r="L119" s="217"/>
      <c r="M119" s="218"/>
      <c r="N119" s="219"/>
      <c r="O119" s="219"/>
      <c r="P119" s="219"/>
      <c r="Q119" s="219"/>
      <c r="R119" s="219"/>
      <c r="S119" s="219"/>
      <c r="T119" s="220"/>
      <c r="AT119" s="221" t="s">
        <v>130</v>
      </c>
      <c r="AU119" s="221" t="s">
        <v>78</v>
      </c>
      <c r="AV119" s="12" t="s">
        <v>78</v>
      </c>
      <c r="AW119" s="12" t="s">
        <v>34</v>
      </c>
      <c r="AX119" s="12" t="s">
        <v>76</v>
      </c>
      <c r="AY119" s="221" t="s">
        <v>120</v>
      </c>
    </row>
    <row r="120" spans="2:65" s="11" customFormat="1" ht="37.35" customHeight="1">
      <c r="B120" s="181"/>
      <c r="C120" s="182"/>
      <c r="D120" s="183" t="s">
        <v>69</v>
      </c>
      <c r="E120" s="184" t="s">
        <v>196</v>
      </c>
      <c r="F120" s="184" t="s">
        <v>196</v>
      </c>
      <c r="G120" s="182"/>
      <c r="H120" s="182"/>
      <c r="I120" s="185"/>
      <c r="J120" s="186">
        <f>BK120</f>
        <v>0</v>
      </c>
      <c r="K120" s="182"/>
      <c r="L120" s="187"/>
      <c r="M120" s="188"/>
      <c r="N120" s="189"/>
      <c r="O120" s="189"/>
      <c r="P120" s="190">
        <f>P121</f>
        <v>0</v>
      </c>
      <c r="Q120" s="189"/>
      <c r="R120" s="190">
        <f>R121</f>
        <v>0</v>
      </c>
      <c r="S120" s="189"/>
      <c r="T120" s="191">
        <f>T121</f>
        <v>0</v>
      </c>
      <c r="AR120" s="192" t="s">
        <v>128</v>
      </c>
      <c r="AT120" s="193" t="s">
        <v>69</v>
      </c>
      <c r="AU120" s="193" t="s">
        <v>70</v>
      </c>
      <c r="AY120" s="192" t="s">
        <v>120</v>
      </c>
      <c r="BK120" s="194">
        <f>BK121</f>
        <v>0</v>
      </c>
    </row>
    <row r="121" spans="2:65" s="11" customFormat="1" ht="19.899999999999999" customHeight="1">
      <c r="B121" s="181"/>
      <c r="C121" s="182"/>
      <c r="D121" s="195" t="s">
        <v>69</v>
      </c>
      <c r="E121" s="196" t="s">
        <v>197</v>
      </c>
      <c r="F121" s="196" t="s">
        <v>198</v>
      </c>
      <c r="G121" s="182"/>
      <c r="H121" s="182"/>
      <c r="I121" s="185"/>
      <c r="J121" s="197">
        <f>BK121</f>
        <v>0</v>
      </c>
      <c r="K121" s="182"/>
      <c r="L121" s="187"/>
      <c r="M121" s="188"/>
      <c r="N121" s="189"/>
      <c r="O121" s="189"/>
      <c r="P121" s="190">
        <f>P122</f>
        <v>0</v>
      </c>
      <c r="Q121" s="189"/>
      <c r="R121" s="190">
        <f>R122</f>
        <v>0</v>
      </c>
      <c r="S121" s="189"/>
      <c r="T121" s="191">
        <f>T122</f>
        <v>0</v>
      </c>
      <c r="AR121" s="192" t="s">
        <v>128</v>
      </c>
      <c r="AT121" s="193" t="s">
        <v>69</v>
      </c>
      <c r="AU121" s="193" t="s">
        <v>76</v>
      </c>
      <c r="AY121" s="192" t="s">
        <v>120</v>
      </c>
      <c r="BK121" s="194">
        <f>BK122</f>
        <v>0</v>
      </c>
    </row>
    <row r="122" spans="2:65" s="1" customFormat="1" ht="22.5" customHeight="1">
      <c r="B122" s="39"/>
      <c r="C122" s="198" t="s">
        <v>10</v>
      </c>
      <c r="D122" s="198" t="s">
        <v>123</v>
      </c>
      <c r="E122" s="199" t="s">
        <v>197</v>
      </c>
      <c r="F122" s="200" t="s">
        <v>199</v>
      </c>
      <c r="G122" s="201" t="s">
        <v>200</v>
      </c>
      <c r="H122" s="202">
        <v>16</v>
      </c>
      <c r="I122" s="203"/>
      <c r="J122" s="204">
        <f>ROUND(I122*H122,2)</f>
        <v>0</v>
      </c>
      <c r="K122" s="200" t="s">
        <v>21</v>
      </c>
      <c r="L122" s="59"/>
      <c r="M122" s="205" t="s">
        <v>21</v>
      </c>
      <c r="N122" s="237" t="s">
        <v>41</v>
      </c>
      <c r="O122" s="238"/>
      <c r="P122" s="239">
        <f>O122*H122</f>
        <v>0</v>
      </c>
      <c r="Q122" s="239">
        <v>0</v>
      </c>
      <c r="R122" s="239">
        <f>Q122*H122</f>
        <v>0</v>
      </c>
      <c r="S122" s="239">
        <v>0</v>
      </c>
      <c r="T122" s="240">
        <f>S122*H122</f>
        <v>0</v>
      </c>
      <c r="AR122" s="22" t="s">
        <v>201</v>
      </c>
      <c r="AT122" s="22" t="s">
        <v>123</v>
      </c>
      <c r="AU122" s="22" t="s">
        <v>78</v>
      </c>
      <c r="AY122" s="22" t="s">
        <v>120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22" t="s">
        <v>76</v>
      </c>
      <c r="BK122" s="209">
        <f>ROUND(I122*H122,2)</f>
        <v>0</v>
      </c>
      <c r="BL122" s="22" t="s">
        <v>201</v>
      </c>
      <c r="BM122" s="22" t="s">
        <v>202</v>
      </c>
    </row>
    <row r="123" spans="2:65" s="1" customFormat="1" ht="6.95" customHeight="1">
      <c r="B123" s="54"/>
      <c r="C123" s="55"/>
      <c r="D123" s="55"/>
      <c r="E123" s="55"/>
      <c r="F123" s="55"/>
      <c r="G123" s="55"/>
      <c r="H123" s="55"/>
      <c r="I123" s="142"/>
      <c r="J123" s="55"/>
      <c r="K123" s="55"/>
      <c r="L123" s="59"/>
    </row>
  </sheetData>
  <sheetProtection algorithmName="SHA-512" hashValue="xq9cpMr5gSnC1OYKsvsiqYQW+6MGD9TjdMRLYiLCy9yaAnnLQ49sPDVKRxzgxqxhYiPpikfwLjxZWTluG0EDUA==" saltValue="vzUtC+9XU7L+XtdZQ3hLoA==" spinCount="100000" sheet="1" objects="1" scenarios="1" formatCells="0" formatColumns="0" formatRows="0" sort="0" autoFilter="0"/>
  <autoFilter ref="C89:K122"/>
  <mergeCells count="12">
    <mergeCell ref="G1:H1"/>
    <mergeCell ref="L2:V2"/>
    <mergeCell ref="E49:H49"/>
    <mergeCell ref="E51:H51"/>
    <mergeCell ref="E78:H78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3" customFormat="1" ht="45" customHeight="1">
      <c r="B3" s="245"/>
      <c r="C3" s="372" t="s">
        <v>203</v>
      </c>
      <c r="D3" s="372"/>
      <c r="E3" s="372"/>
      <c r="F3" s="372"/>
      <c r="G3" s="372"/>
      <c r="H3" s="372"/>
      <c r="I3" s="372"/>
      <c r="J3" s="372"/>
      <c r="K3" s="246"/>
    </row>
    <row r="4" spans="2:11" ht="25.5" customHeight="1">
      <c r="B4" s="247"/>
      <c r="C4" s="376" t="s">
        <v>204</v>
      </c>
      <c r="D4" s="376"/>
      <c r="E4" s="376"/>
      <c r="F4" s="376"/>
      <c r="G4" s="376"/>
      <c r="H4" s="376"/>
      <c r="I4" s="376"/>
      <c r="J4" s="376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75" t="s">
        <v>205</v>
      </c>
      <c r="D6" s="375"/>
      <c r="E6" s="375"/>
      <c r="F6" s="375"/>
      <c r="G6" s="375"/>
      <c r="H6" s="375"/>
      <c r="I6" s="375"/>
      <c r="J6" s="375"/>
      <c r="K6" s="248"/>
    </row>
    <row r="7" spans="2:11" ht="15" customHeight="1">
      <c r="B7" s="251"/>
      <c r="C7" s="375" t="s">
        <v>206</v>
      </c>
      <c r="D7" s="375"/>
      <c r="E7" s="375"/>
      <c r="F7" s="375"/>
      <c r="G7" s="375"/>
      <c r="H7" s="375"/>
      <c r="I7" s="375"/>
      <c r="J7" s="375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75" t="s">
        <v>207</v>
      </c>
      <c r="D9" s="375"/>
      <c r="E9" s="375"/>
      <c r="F9" s="375"/>
      <c r="G9" s="375"/>
      <c r="H9" s="375"/>
      <c r="I9" s="375"/>
      <c r="J9" s="375"/>
      <c r="K9" s="248"/>
    </row>
    <row r="10" spans="2:11" ht="15" customHeight="1">
      <c r="B10" s="251"/>
      <c r="C10" s="250"/>
      <c r="D10" s="375" t="s">
        <v>208</v>
      </c>
      <c r="E10" s="375"/>
      <c r="F10" s="375"/>
      <c r="G10" s="375"/>
      <c r="H10" s="375"/>
      <c r="I10" s="375"/>
      <c r="J10" s="375"/>
      <c r="K10" s="248"/>
    </row>
    <row r="11" spans="2:11" ht="15" customHeight="1">
      <c r="B11" s="251"/>
      <c r="C11" s="252"/>
      <c r="D11" s="375" t="s">
        <v>209</v>
      </c>
      <c r="E11" s="375"/>
      <c r="F11" s="375"/>
      <c r="G11" s="375"/>
      <c r="H11" s="375"/>
      <c r="I11" s="375"/>
      <c r="J11" s="375"/>
      <c r="K11" s="248"/>
    </row>
    <row r="12" spans="2:11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1"/>
      <c r="C13" s="252"/>
      <c r="D13" s="375" t="s">
        <v>210</v>
      </c>
      <c r="E13" s="375"/>
      <c r="F13" s="375"/>
      <c r="G13" s="375"/>
      <c r="H13" s="375"/>
      <c r="I13" s="375"/>
      <c r="J13" s="375"/>
      <c r="K13" s="248"/>
    </row>
    <row r="14" spans="2:11" ht="15" customHeight="1">
      <c r="B14" s="251"/>
      <c r="C14" s="252"/>
      <c r="D14" s="375" t="s">
        <v>211</v>
      </c>
      <c r="E14" s="375"/>
      <c r="F14" s="375"/>
      <c r="G14" s="375"/>
      <c r="H14" s="375"/>
      <c r="I14" s="375"/>
      <c r="J14" s="375"/>
      <c r="K14" s="248"/>
    </row>
    <row r="15" spans="2:11" ht="15" customHeight="1">
      <c r="B15" s="251"/>
      <c r="C15" s="252"/>
      <c r="D15" s="375" t="s">
        <v>212</v>
      </c>
      <c r="E15" s="375"/>
      <c r="F15" s="375"/>
      <c r="G15" s="375"/>
      <c r="H15" s="375"/>
      <c r="I15" s="375"/>
      <c r="J15" s="375"/>
      <c r="K15" s="248"/>
    </row>
    <row r="16" spans="2:11" ht="15" customHeight="1">
      <c r="B16" s="251"/>
      <c r="C16" s="252"/>
      <c r="D16" s="252"/>
      <c r="E16" s="253" t="s">
        <v>75</v>
      </c>
      <c r="F16" s="375" t="s">
        <v>213</v>
      </c>
      <c r="G16" s="375"/>
      <c r="H16" s="375"/>
      <c r="I16" s="375"/>
      <c r="J16" s="375"/>
      <c r="K16" s="248"/>
    </row>
    <row r="17" spans="2:11" ht="15" customHeight="1">
      <c r="B17" s="251"/>
      <c r="C17" s="252"/>
      <c r="D17" s="252"/>
      <c r="E17" s="253" t="s">
        <v>214</v>
      </c>
      <c r="F17" s="375" t="s">
        <v>215</v>
      </c>
      <c r="G17" s="375"/>
      <c r="H17" s="375"/>
      <c r="I17" s="375"/>
      <c r="J17" s="375"/>
      <c r="K17" s="248"/>
    </row>
    <row r="18" spans="2:11" ht="15" customHeight="1">
      <c r="B18" s="251"/>
      <c r="C18" s="252"/>
      <c r="D18" s="252"/>
      <c r="E18" s="253" t="s">
        <v>216</v>
      </c>
      <c r="F18" s="375" t="s">
        <v>217</v>
      </c>
      <c r="G18" s="375"/>
      <c r="H18" s="375"/>
      <c r="I18" s="375"/>
      <c r="J18" s="375"/>
      <c r="K18" s="248"/>
    </row>
    <row r="19" spans="2:11" ht="15" customHeight="1">
      <c r="B19" s="251"/>
      <c r="C19" s="252"/>
      <c r="D19" s="252"/>
      <c r="E19" s="253" t="s">
        <v>218</v>
      </c>
      <c r="F19" s="375" t="s">
        <v>219</v>
      </c>
      <c r="G19" s="375"/>
      <c r="H19" s="375"/>
      <c r="I19" s="375"/>
      <c r="J19" s="375"/>
      <c r="K19" s="248"/>
    </row>
    <row r="20" spans="2:11" ht="15" customHeight="1">
      <c r="B20" s="251"/>
      <c r="C20" s="252"/>
      <c r="D20" s="252"/>
      <c r="E20" s="253" t="s">
        <v>220</v>
      </c>
      <c r="F20" s="375" t="s">
        <v>196</v>
      </c>
      <c r="G20" s="375"/>
      <c r="H20" s="375"/>
      <c r="I20" s="375"/>
      <c r="J20" s="375"/>
      <c r="K20" s="248"/>
    </row>
    <row r="21" spans="2:11" ht="15" customHeight="1">
      <c r="B21" s="251"/>
      <c r="C21" s="252"/>
      <c r="D21" s="252"/>
      <c r="E21" s="253" t="s">
        <v>80</v>
      </c>
      <c r="F21" s="375" t="s">
        <v>221</v>
      </c>
      <c r="G21" s="375"/>
      <c r="H21" s="375"/>
      <c r="I21" s="375"/>
      <c r="J21" s="375"/>
      <c r="K21" s="248"/>
    </row>
    <row r="22" spans="2:11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1"/>
      <c r="C23" s="375" t="s">
        <v>222</v>
      </c>
      <c r="D23" s="375"/>
      <c r="E23" s="375"/>
      <c r="F23" s="375"/>
      <c r="G23" s="375"/>
      <c r="H23" s="375"/>
      <c r="I23" s="375"/>
      <c r="J23" s="375"/>
      <c r="K23" s="248"/>
    </row>
    <row r="24" spans="2:11" ht="15" customHeight="1">
      <c r="B24" s="251"/>
      <c r="C24" s="375" t="s">
        <v>223</v>
      </c>
      <c r="D24" s="375"/>
      <c r="E24" s="375"/>
      <c r="F24" s="375"/>
      <c r="G24" s="375"/>
      <c r="H24" s="375"/>
      <c r="I24" s="375"/>
      <c r="J24" s="375"/>
      <c r="K24" s="248"/>
    </row>
    <row r="25" spans="2:11" ht="15" customHeight="1">
      <c r="B25" s="251"/>
      <c r="C25" s="250"/>
      <c r="D25" s="375" t="s">
        <v>224</v>
      </c>
      <c r="E25" s="375"/>
      <c r="F25" s="375"/>
      <c r="G25" s="375"/>
      <c r="H25" s="375"/>
      <c r="I25" s="375"/>
      <c r="J25" s="375"/>
      <c r="K25" s="248"/>
    </row>
    <row r="26" spans="2:11" ht="15" customHeight="1">
      <c r="B26" s="251"/>
      <c r="C26" s="252"/>
      <c r="D26" s="375" t="s">
        <v>225</v>
      </c>
      <c r="E26" s="375"/>
      <c r="F26" s="375"/>
      <c r="G26" s="375"/>
      <c r="H26" s="375"/>
      <c r="I26" s="375"/>
      <c r="J26" s="375"/>
      <c r="K26" s="248"/>
    </row>
    <row r="27" spans="2:11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1"/>
      <c r="C28" s="252"/>
      <c r="D28" s="375" t="s">
        <v>226</v>
      </c>
      <c r="E28" s="375"/>
      <c r="F28" s="375"/>
      <c r="G28" s="375"/>
      <c r="H28" s="375"/>
      <c r="I28" s="375"/>
      <c r="J28" s="375"/>
      <c r="K28" s="248"/>
    </row>
    <row r="29" spans="2:11" ht="15" customHeight="1">
      <c r="B29" s="251"/>
      <c r="C29" s="252"/>
      <c r="D29" s="375" t="s">
        <v>227</v>
      </c>
      <c r="E29" s="375"/>
      <c r="F29" s="375"/>
      <c r="G29" s="375"/>
      <c r="H29" s="375"/>
      <c r="I29" s="375"/>
      <c r="J29" s="375"/>
      <c r="K29" s="248"/>
    </row>
    <row r="30" spans="2:11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1"/>
      <c r="C31" s="252"/>
      <c r="D31" s="375" t="s">
        <v>228</v>
      </c>
      <c r="E31" s="375"/>
      <c r="F31" s="375"/>
      <c r="G31" s="375"/>
      <c r="H31" s="375"/>
      <c r="I31" s="375"/>
      <c r="J31" s="375"/>
      <c r="K31" s="248"/>
    </row>
    <row r="32" spans="2:11" ht="15" customHeight="1">
      <c r="B32" s="251"/>
      <c r="C32" s="252"/>
      <c r="D32" s="375" t="s">
        <v>229</v>
      </c>
      <c r="E32" s="375"/>
      <c r="F32" s="375"/>
      <c r="G32" s="375"/>
      <c r="H32" s="375"/>
      <c r="I32" s="375"/>
      <c r="J32" s="375"/>
      <c r="K32" s="248"/>
    </row>
    <row r="33" spans="2:11" ht="15" customHeight="1">
      <c r="B33" s="251"/>
      <c r="C33" s="252"/>
      <c r="D33" s="375" t="s">
        <v>230</v>
      </c>
      <c r="E33" s="375"/>
      <c r="F33" s="375"/>
      <c r="G33" s="375"/>
      <c r="H33" s="375"/>
      <c r="I33" s="375"/>
      <c r="J33" s="375"/>
      <c r="K33" s="248"/>
    </row>
    <row r="34" spans="2:11" ht="15" customHeight="1">
      <c r="B34" s="251"/>
      <c r="C34" s="252"/>
      <c r="D34" s="250"/>
      <c r="E34" s="254" t="s">
        <v>105</v>
      </c>
      <c r="F34" s="250"/>
      <c r="G34" s="375" t="s">
        <v>231</v>
      </c>
      <c r="H34" s="375"/>
      <c r="I34" s="375"/>
      <c r="J34" s="375"/>
      <c r="K34" s="248"/>
    </row>
    <row r="35" spans="2:11" ht="30.75" customHeight="1">
      <c r="B35" s="251"/>
      <c r="C35" s="252"/>
      <c r="D35" s="250"/>
      <c r="E35" s="254" t="s">
        <v>232</v>
      </c>
      <c r="F35" s="250"/>
      <c r="G35" s="375" t="s">
        <v>233</v>
      </c>
      <c r="H35" s="375"/>
      <c r="I35" s="375"/>
      <c r="J35" s="375"/>
      <c r="K35" s="248"/>
    </row>
    <row r="36" spans="2:11" ht="15" customHeight="1">
      <c r="B36" s="251"/>
      <c r="C36" s="252"/>
      <c r="D36" s="250"/>
      <c r="E36" s="254" t="s">
        <v>51</v>
      </c>
      <c r="F36" s="250"/>
      <c r="G36" s="375" t="s">
        <v>234</v>
      </c>
      <c r="H36" s="375"/>
      <c r="I36" s="375"/>
      <c r="J36" s="375"/>
      <c r="K36" s="248"/>
    </row>
    <row r="37" spans="2:11" ht="15" customHeight="1">
      <c r="B37" s="251"/>
      <c r="C37" s="252"/>
      <c r="D37" s="250"/>
      <c r="E37" s="254" t="s">
        <v>106</v>
      </c>
      <c r="F37" s="250"/>
      <c r="G37" s="375" t="s">
        <v>235</v>
      </c>
      <c r="H37" s="375"/>
      <c r="I37" s="375"/>
      <c r="J37" s="375"/>
      <c r="K37" s="248"/>
    </row>
    <row r="38" spans="2:11" ht="15" customHeight="1">
      <c r="B38" s="251"/>
      <c r="C38" s="252"/>
      <c r="D38" s="250"/>
      <c r="E38" s="254" t="s">
        <v>107</v>
      </c>
      <c r="F38" s="250"/>
      <c r="G38" s="375" t="s">
        <v>236</v>
      </c>
      <c r="H38" s="375"/>
      <c r="I38" s="375"/>
      <c r="J38" s="375"/>
      <c r="K38" s="248"/>
    </row>
    <row r="39" spans="2:11" ht="15" customHeight="1">
      <c r="B39" s="251"/>
      <c r="C39" s="252"/>
      <c r="D39" s="250"/>
      <c r="E39" s="254" t="s">
        <v>108</v>
      </c>
      <c r="F39" s="250"/>
      <c r="G39" s="375" t="s">
        <v>237</v>
      </c>
      <c r="H39" s="375"/>
      <c r="I39" s="375"/>
      <c r="J39" s="375"/>
      <c r="K39" s="248"/>
    </row>
    <row r="40" spans="2:11" ht="15" customHeight="1">
      <c r="B40" s="251"/>
      <c r="C40" s="252"/>
      <c r="D40" s="250"/>
      <c r="E40" s="254" t="s">
        <v>238</v>
      </c>
      <c r="F40" s="250"/>
      <c r="G40" s="375" t="s">
        <v>239</v>
      </c>
      <c r="H40" s="375"/>
      <c r="I40" s="375"/>
      <c r="J40" s="375"/>
      <c r="K40" s="248"/>
    </row>
    <row r="41" spans="2:11" ht="15" customHeight="1">
      <c r="B41" s="251"/>
      <c r="C41" s="252"/>
      <c r="D41" s="250"/>
      <c r="E41" s="254"/>
      <c r="F41" s="250"/>
      <c r="G41" s="375" t="s">
        <v>240</v>
      </c>
      <c r="H41" s="375"/>
      <c r="I41" s="375"/>
      <c r="J41" s="375"/>
      <c r="K41" s="248"/>
    </row>
    <row r="42" spans="2:11" ht="15" customHeight="1">
      <c r="B42" s="251"/>
      <c r="C42" s="252"/>
      <c r="D42" s="250"/>
      <c r="E42" s="254" t="s">
        <v>241</v>
      </c>
      <c r="F42" s="250"/>
      <c r="G42" s="375" t="s">
        <v>242</v>
      </c>
      <c r="H42" s="375"/>
      <c r="I42" s="375"/>
      <c r="J42" s="375"/>
      <c r="K42" s="248"/>
    </row>
    <row r="43" spans="2:11" ht="15" customHeight="1">
      <c r="B43" s="251"/>
      <c r="C43" s="252"/>
      <c r="D43" s="250"/>
      <c r="E43" s="254" t="s">
        <v>110</v>
      </c>
      <c r="F43" s="250"/>
      <c r="G43" s="375" t="s">
        <v>243</v>
      </c>
      <c r="H43" s="375"/>
      <c r="I43" s="375"/>
      <c r="J43" s="375"/>
      <c r="K43" s="248"/>
    </row>
    <row r="44" spans="2:11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>
      <c r="B45" s="251"/>
      <c r="C45" s="252"/>
      <c r="D45" s="375" t="s">
        <v>244</v>
      </c>
      <c r="E45" s="375"/>
      <c r="F45" s="375"/>
      <c r="G45" s="375"/>
      <c r="H45" s="375"/>
      <c r="I45" s="375"/>
      <c r="J45" s="375"/>
      <c r="K45" s="248"/>
    </row>
    <row r="46" spans="2:11" ht="15" customHeight="1">
      <c r="B46" s="251"/>
      <c r="C46" s="252"/>
      <c r="D46" s="252"/>
      <c r="E46" s="375" t="s">
        <v>245</v>
      </c>
      <c r="F46" s="375"/>
      <c r="G46" s="375"/>
      <c r="H46" s="375"/>
      <c r="I46" s="375"/>
      <c r="J46" s="375"/>
      <c r="K46" s="248"/>
    </row>
    <row r="47" spans="2:11" ht="15" customHeight="1">
      <c r="B47" s="251"/>
      <c r="C47" s="252"/>
      <c r="D47" s="252"/>
      <c r="E47" s="375" t="s">
        <v>246</v>
      </c>
      <c r="F47" s="375"/>
      <c r="G47" s="375"/>
      <c r="H47" s="375"/>
      <c r="I47" s="375"/>
      <c r="J47" s="375"/>
      <c r="K47" s="248"/>
    </row>
    <row r="48" spans="2:11" ht="15" customHeight="1">
      <c r="B48" s="251"/>
      <c r="C48" s="252"/>
      <c r="D48" s="252"/>
      <c r="E48" s="375" t="s">
        <v>247</v>
      </c>
      <c r="F48" s="375"/>
      <c r="G48" s="375"/>
      <c r="H48" s="375"/>
      <c r="I48" s="375"/>
      <c r="J48" s="375"/>
      <c r="K48" s="248"/>
    </row>
    <row r="49" spans="2:11" ht="15" customHeight="1">
      <c r="B49" s="251"/>
      <c r="C49" s="252"/>
      <c r="D49" s="375" t="s">
        <v>248</v>
      </c>
      <c r="E49" s="375"/>
      <c r="F49" s="375"/>
      <c r="G49" s="375"/>
      <c r="H49" s="375"/>
      <c r="I49" s="375"/>
      <c r="J49" s="375"/>
      <c r="K49" s="248"/>
    </row>
    <row r="50" spans="2:11" ht="25.5" customHeight="1">
      <c r="B50" s="247"/>
      <c r="C50" s="376" t="s">
        <v>249</v>
      </c>
      <c r="D50" s="376"/>
      <c r="E50" s="376"/>
      <c r="F50" s="376"/>
      <c r="G50" s="376"/>
      <c r="H50" s="376"/>
      <c r="I50" s="376"/>
      <c r="J50" s="376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75" t="s">
        <v>250</v>
      </c>
      <c r="D52" s="375"/>
      <c r="E52" s="375"/>
      <c r="F52" s="375"/>
      <c r="G52" s="375"/>
      <c r="H52" s="375"/>
      <c r="I52" s="375"/>
      <c r="J52" s="375"/>
      <c r="K52" s="248"/>
    </row>
    <row r="53" spans="2:11" ht="15" customHeight="1">
      <c r="B53" s="247"/>
      <c r="C53" s="375" t="s">
        <v>251</v>
      </c>
      <c r="D53" s="375"/>
      <c r="E53" s="375"/>
      <c r="F53" s="375"/>
      <c r="G53" s="375"/>
      <c r="H53" s="375"/>
      <c r="I53" s="375"/>
      <c r="J53" s="375"/>
      <c r="K53" s="248"/>
    </row>
    <row r="54" spans="2:11" ht="12.75" customHeight="1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>
      <c r="B55" s="247"/>
      <c r="C55" s="375" t="s">
        <v>252</v>
      </c>
      <c r="D55" s="375"/>
      <c r="E55" s="375"/>
      <c r="F55" s="375"/>
      <c r="G55" s="375"/>
      <c r="H55" s="375"/>
      <c r="I55" s="375"/>
      <c r="J55" s="375"/>
      <c r="K55" s="248"/>
    </row>
    <row r="56" spans="2:11" ht="15" customHeight="1">
      <c r="B56" s="247"/>
      <c r="C56" s="252"/>
      <c r="D56" s="375" t="s">
        <v>253</v>
      </c>
      <c r="E56" s="375"/>
      <c r="F56" s="375"/>
      <c r="G56" s="375"/>
      <c r="H56" s="375"/>
      <c r="I56" s="375"/>
      <c r="J56" s="375"/>
      <c r="K56" s="248"/>
    </row>
    <row r="57" spans="2:11" ht="15" customHeight="1">
      <c r="B57" s="247"/>
      <c r="C57" s="252"/>
      <c r="D57" s="375" t="s">
        <v>254</v>
      </c>
      <c r="E57" s="375"/>
      <c r="F57" s="375"/>
      <c r="G57" s="375"/>
      <c r="H57" s="375"/>
      <c r="I57" s="375"/>
      <c r="J57" s="375"/>
      <c r="K57" s="248"/>
    </row>
    <row r="58" spans="2:11" ht="15" customHeight="1">
      <c r="B58" s="247"/>
      <c r="C58" s="252"/>
      <c r="D58" s="375" t="s">
        <v>255</v>
      </c>
      <c r="E58" s="375"/>
      <c r="F58" s="375"/>
      <c r="G58" s="375"/>
      <c r="H58" s="375"/>
      <c r="I58" s="375"/>
      <c r="J58" s="375"/>
      <c r="K58" s="248"/>
    </row>
    <row r="59" spans="2:11" ht="15" customHeight="1">
      <c r="B59" s="247"/>
      <c r="C59" s="252"/>
      <c r="D59" s="375" t="s">
        <v>256</v>
      </c>
      <c r="E59" s="375"/>
      <c r="F59" s="375"/>
      <c r="G59" s="375"/>
      <c r="H59" s="375"/>
      <c r="I59" s="375"/>
      <c r="J59" s="375"/>
      <c r="K59" s="248"/>
    </row>
    <row r="60" spans="2:11" ht="15" customHeight="1">
      <c r="B60" s="247"/>
      <c r="C60" s="252"/>
      <c r="D60" s="374" t="s">
        <v>257</v>
      </c>
      <c r="E60" s="374"/>
      <c r="F60" s="374"/>
      <c r="G60" s="374"/>
      <c r="H60" s="374"/>
      <c r="I60" s="374"/>
      <c r="J60" s="374"/>
      <c r="K60" s="248"/>
    </row>
    <row r="61" spans="2:11" ht="15" customHeight="1">
      <c r="B61" s="247"/>
      <c r="C61" s="252"/>
      <c r="D61" s="375" t="s">
        <v>258</v>
      </c>
      <c r="E61" s="375"/>
      <c r="F61" s="375"/>
      <c r="G61" s="375"/>
      <c r="H61" s="375"/>
      <c r="I61" s="375"/>
      <c r="J61" s="375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75" t="s">
        <v>259</v>
      </c>
      <c r="E63" s="375"/>
      <c r="F63" s="375"/>
      <c r="G63" s="375"/>
      <c r="H63" s="375"/>
      <c r="I63" s="375"/>
      <c r="J63" s="375"/>
      <c r="K63" s="248"/>
    </row>
    <row r="64" spans="2:11" ht="15" customHeight="1">
      <c r="B64" s="247"/>
      <c r="C64" s="252"/>
      <c r="D64" s="374" t="s">
        <v>260</v>
      </c>
      <c r="E64" s="374"/>
      <c r="F64" s="374"/>
      <c r="G64" s="374"/>
      <c r="H64" s="374"/>
      <c r="I64" s="374"/>
      <c r="J64" s="374"/>
      <c r="K64" s="248"/>
    </row>
    <row r="65" spans="2:11" ht="15" customHeight="1">
      <c r="B65" s="247"/>
      <c r="C65" s="252"/>
      <c r="D65" s="375" t="s">
        <v>261</v>
      </c>
      <c r="E65" s="375"/>
      <c r="F65" s="375"/>
      <c r="G65" s="375"/>
      <c r="H65" s="375"/>
      <c r="I65" s="375"/>
      <c r="J65" s="375"/>
      <c r="K65" s="248"/>
    </row>
    <row r="66" spans="2:11" ht="15" customHeight="1">
      <c r="B66" s="247"/>
      <c r="C66" s="252"/>
      <c r="D66" s="375" t="s">
        <v>262</v>
      </c>
      <c r="E66" s="375"/>
      <c r="F66" s="375"/>
      <c r="G66" s="375"/>
      <c r="H66" s="375"/>
      <c r="I66" s="375"/>
      <c r="J66" s="375"/>
      <c r="K66" s="248"/>
    </row>
    <row r="67" spans="2:11" ht="15" customHeight="1">
      <c r="B67" s="247"/>
      <c r="C67" s="252"/>
      <c r="D67" s="375" t="s">
        <v>263</v>
      </c>
      <c r="E67" s="375"/>
      <c r="F67" s="375"/>
      <c r="G67" s="375"/>
      <c r="H67" s="375"/>
      <c r="I67" s="375"/>
      <c r="J67" s="375"/>
      <c r="K67" s="248"/>
    </row>
    <row r="68" spans="2:11" ht="15" customHeight="1">
      <c r="B68" s="247"/>
      <c r="C68" s="252"/>
      <c r="D68" s="375" t="s">
        <v>264</v>
      </c>
      <c r="E68" s="375"/>
      <c r="F68" s="375"/>
      <c r="G68" s="375"/>
      <c r="H68" s="375"/>
      <c r="I68" s="375"/>
      <c r="J68" s="375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73" t="s">
        <v>86</v>
      </c>
      <c r="D73" s="373"/>
      <c r="E73" s="373"/>
      <c r="F73" s="373"/>
      <c r="G73" s="373"/>
      <c r="H73" s="373"/>
      <c r="I73" s="373"/>
      <c r="J73" s="373"/>
      <c r="K73" s="265"/>
    </row>
    <row r="74" spans="2:11" ht="17.25" customHeight="1">
      <c r="B74" s="264"/>
      <c r="C74" s="266" t="s">
        <v>265</v>
      </c>
      <c r="D74" s="266"/>
      <c r="E74" s="266"/>
      <c r="F74" s="266" t="s">
        <v>266</v>
      </c>
      <c r="G74" s="267"/>
      <c r="H74" s="266" t="s">
        <v>106</v>
      </c>
      <c r="I74" s="266" t="s">
        <v>55</v>
      </c>
      <c r="J74" s="266" t="s">
        <v>267</v>
      </c>
      <c r="K74" s="265"/>
    </row>
    <row r="75" spans="2:11" ht="17.25" customHeight="1">
      <c r="B75" s="264"/>
      <c r="C75" s="268" t="s">
        <v>268</v>
      </c>
      <c r="D75" s="268"/>
      <c r="E75" s="268"/>
      <c r="F75" s="269" t="s">
        <v>269</v>
      </c>
      <c r="G75" s="270"/>
      <c r="H75" s="268"/>
      <c r="I75" s="268"/>
      <c r="J75" s="268" t="s">
        <v>270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51</v>
      </c>
      <c r="D77" s="271"/>
      <c r="E77" s="271"/>
      <c r="F77" s="273" t="s">
        <v>271</v>
      </c>
      <c r="G77" s="272"/>
      <c r="H77" s="254" t="s">
        <v>272</v>
      </c>
      <c r="I77" s="254" t="s">
        <v>273</v>
      </c>
      <c r="J77" s="254">
        <v>20</v>
      </c>
      <c r="K77" s="265"/>
    </row>
    <row r="78" spans="2:11" ht="15" customHeight="1">
      <c r="B78" s="264"/>
      <c r="C78" s="254" t="s">
        <v>274</v>
      </c>
      <c r="D78" s="254"/>
      <c r="E78" s="254"/>
      <c r="F78" s="273" t="s">
        <v>271</v>
      </c>
      <c r="G78" s="272"/>
      <c r="H78" s="254" t="s">
        <v>275</v>
      </c>
      <c r="I78" s="254" t="s">
        <v>273</v>
      </c>
      <c r="J78" s="254">
        <v>120</v>
      </c>
      <c r="K78" s="265"/>
    </row>
    <row r="79" spans="2:11" ht="15" customHeight="1">
      <c r="B79" s="274"/>
      <c r="C79" s="254" t="s">
        <v>276</v>
      </c>
      <c r="D79" s="254"/>
      <c r="E79" s="254"/>
      <c r="F79" s="273" t="s">
        <v>277</v>
      </c>
      <c r="G79" s="272"/>
      <c r="H79" s="254" t="s">
        <v>278</v>
      </c>
      <c r="I79" s="254" t="s">
        <v>273</v>
      </c>
      <c r="J79" s="254">
        <v>50</v>
      </c>
      <c r="K79" s="265"/>
    </row>
    <row r="80" spans="2:11" ht="15" customHeight="1">
      <c r="B80" s="274"/>
      <c r="C80" s="254" t="s">
        <v>279</v>
      </c>
      <c r="D80" s="254"/>
      <c r="E80" s="254"/>
      <c r="F80" s="273" t="s">
        <v>271</v>
      </c>
      <c r="G80" s="272"/>
      <c r="H80" s="254" t="s">
        <v>280</v>
      </c>
      <c r="I80" s="254" t="s">
        <v>281</v>
      </c>
      <c r="J80" s="254"/>
      <c r="K80" s="265"/>
    </row>
    <row r="81" spans="2:11" ht="15" customHeight="1">
      <c r="B81" s="274"/>
      <c r="C81" s="275" t="s">
        <v>282</v>
      </c>
      <c r="D81" s="275"/>
      <c r="E81" s="275"/>
      <c r="F81" s="276" t="s">
        <v>277</v>
      </c>
      <c r="G81" s="275"/>
      <c r="H81" s="275" t="s">
        <v>283</v>
      </c>
      <c r="I81" s="275" t="s">
        <v>273</v>
      </c>
      <c r="J81" s="275">
        <v>15</v>
      </c>
      <c r="K81" s="265"/>
    </row>
    <row r="82" spans="2:11" ht="15" customHeight="1">
      <c r="B82" s="274"/>
      <c r="C82" s="275" t="s">
        <v>284</v>
      </c>
      <c r="D82" s="275"/>
      <c r="E82" s="275"/>
      <c r="F82" s="276" t="s">
        <v>277</v>
      </c>
      <c r="G82" s="275"/>
      <c r="H82" s="275" t="s">
        <v>285</v>
      </c>
      <c r="I82" s="275" t="s">
        <v>273</v>
      </c>
      <c r="J82" s="275">
        <v>15</v>
      </c>
      <c r="K82" s="265"/>
    </row>
    <row r="83" spans="2:11" ht="15" customHeight="1">
      <c r="B83" s="274"/>
      <c r="C83" s="275" t="s">
        <v>286</v>
      </c>
      <c r="D83" s="275"/>
      <c r="E83" s="275"/>
      <c r="F83" s="276" t="s">
        <v>277</v>
      </c>
      <c r="G83" s="275"/>
      <c r="H83" s="275" t="s">
        <v>287</v>
      </c>
      <c r="I83" s="275" t="s">
        <v>273</v>
      </c>
      <c r="J83" s="275">
        <v>20</v>
      </c>
      <c r="K83" s="265"/>
    </row>
    <row r="84" spans="2:11" ht="15" customHeight="1">
      <c r="B84" s="274"/>
      <c r="C84" s="275" t="s">
        <v>288</v>
      </c>
      <c r="D84" s="275"/>
      <c r="E84" s="275"/>
      <c r="F84" s="276" t="s">
        <v>277</v>
      </c>
      <c r="G84" s="275"/>
      <c r="H84" s="275" t="s">
        <v>289</v>
      </c>
      <c r="I84" s="275" t="s">
        <v>273</v>
      </c>
      <c r="J84" s="275">
        <v>20</v>
      </c>
      <c r="K84" s="265"/>
    </row>
    <row r="85" spans="2:11" ht="15" customHeight="1">
      <c r="B85" s="274"/>
      <c r="C85" s="254" t="s">
        <v>290</v>
      </c>
      <c r="D85" s="254"/>
      <c r="E85" s="254"/>
      <c r="F85" s="273" t="s">
        <v>277</v>
      </c>
      <c r="G85" s="272"/>
      <c r="H85" s="254" t="s">
        <v>291</v>
      </c>
      <c r="I85" s="254" t="s">
        <v>273</v>
      </c>
      <c r="J85" s="254">
        <v>50</v>
      </c>
      <c r="K85" s="265"/>
    </row>
    <row r="86" spans="2:11" ht="15" customHeight="1">
      <c r="B86" s="274"/>
      <c r="C86" s="254" t="s">
        <v>292</v>
      </c>
      <c r="D86" s="254"/>
      <c r="E86" s="254"/>
      <c r="F86" s="273" t="s">
        <v>277</v>
      </c>
      <c r="G86" s="272"/>
      <c r="H86" s="254" t="s">
        <v>293</v>
      </c>
      <c r="I86" s="254" t="s">
        <v>273</v>
      </c>
      <c r="J86" s="254">
        <v>20</v>
      </c>
      <c r="K86" s="265"/>
    </row>
    <row r="87" spans="2:11" ht="15" customHeight="1">
      <c r="B87" s="274"/>
      <c r="C87" s="254" t="s">
        <v>294</v>
      </c>
      <c r="D87" s="254"/>
      <c r="E87" s="254"/>
      <c r="F87" s="273" t="s">
        <v>277</v>
      </c>
      <c r="G87" s="272"/>
      <c r="H87" s="254" t="s">
        <v>295</v>
      </c>
      <c r="I87" s="254" t="s">
        <v>273</v>
      </c>
      <c r="J87" s="254">
        <v>20</v>
      </c>
      <c r="K87" s="265"/>
    </row>
    <row r="88" spans="2:11" ht="15" customHeight="1">
      <c r="B88" s="274"/>
      <c r="C88" s="254" t="s">
        <v>296</v>
      </c>
      <c r="D88" s="254"/>
      <c r="E88" s="254"/>
      <c r="F88" s="273" t="s">
        <v>277</v>
      </c>
      <c r="G88" s="272"/>
      <c r="H88" s="254" t="s">
        <v>297</v>
      </c>
      <c r="I88" s="254" t="s">
        <v>273</v>
      </c>
      <c r="J88" s="254">
        <v>50</v>
      </c>
      <c r="K88" s="265"/>
    </row>
    <row r="89" spans="2:11" ht="15" customHeight="1">
      <c r="B89" s="274"/>
      <c r="C89" s="254" t="s">
        <v>298</v>
      </c>
      <c r="D89" s="254"/>
      <c r="E89" s="254"/>
      <c r="F89" s="273" t="s">
        <v>277</v>
      </c>
      <c r="G89" s="272"/>
      <c r="H89" s="254" t="s">
        <v>298</v>
      </c>
      <c r="I89" s="254" t="s">
        <v>273</v>
      </c>
      <c r="J89" s="254">
        <v>50</v>
      </c>
      <c r="K89" s="265"/>
    </row>
    <row r="90" spans="2:11" ht="15" customHeight="1">
      <c r="B90" s="274"/>
      <c r="C90" s="254" t="s">
        <v>111</v>
      </c>
      <c r="D90" s="254"/>
      <c r="E90" s="254"/>
      <c r="F90" s="273" t="s">
        <v>277</v>
      </c>
      <c r="G90" s="272"/>
      <c r="H90" s="254" t="s">
        <v>299</v>
      </c>
      <c r="I90" s="254" t="s">
        <v>273</v>
      </c>
      <c r="J90" s="254">
        <v>255</v>
      </c>
      <c r="K90" s="265"/>
    </row>
    <row r="91" spans="2:11" ht="15" customHeight="1">
      <c r="B91" s="274"/>
      <c r="C91" s="254" t="s">
        <v>300</v>
      </c>
      <c r="D91" s="254"/>
      <c r="E91" s="254"/>
      <c r="F91" s="273" t="s">
        <v>271</v>
      </c>
      <c r="G91" s="272"/>
      <c r="H91" s="254" t="s">
        <v>301</v>
      </c>
      <c r="I91" s="254" t="s">
        <v>302</v>
      </c>
      <c r="J91" s="254"/>
      <c r="K91" s="265"/>
    </row>
    <row r="92" spans="2:11" ht="15" customHeight="1">
      <c r="B92" s="274"/>
      <c r="C92" s="254" t="s">
        <v>303</v>
      </c>
      <c r="D92" s="254"/>
      <c r="E92" s="254"/>
      <c r="F92" s="273" t="s">
        <v>271</v>
      </c>
      <c r="G92" s="272"/>
      <c r="H92" s="254" t="s">
        <v>304</v>
      </c>
      <c r="I92" s="254" t="s">
        <v>305</v>
      </c>
      <c r="J92" s="254"/>
      <c r="K92" s="265"/>
    </row>
    <row r="93" spans="2:11" ht="15" customHeight="1">
      <c r="B93" s="274"/>
      <c r="C93" s="254" t="s">
        <v>306</v>
      </c>
      <c r="D93" s="254"/>
      <c r="E93" s="254"/>
      <c r="F93" s="273" t="s">
        <v>271</v>
      </c>
      <c r="G93" s="272"/>
      <c r="H93" s="254" t="s">
        <v>306</v>
      </c>
      <c r="I93" s="254" t="s">
        <v>305</v>
      </c>
      <c r="J93" s="254"/>
      <c r="K93" s="265"/>
    </row>
    <row r="94" spans="2:11" ht="15" customHeight="1">
      <c r="B94" s="274"/>
      <c r="C94" s="254" t="s">
        <v>36</v>
      </c>
      <c r="D94" s="254"/>
      <c r="E94" s="254"/>
      <c r="F94" s="273" t="s">
        <v>271</v>
      </c>
      <c r="G94" s="272"/>
      <c r="H94" s="254" t="s">
        <v>307</v>
      </c>
      <c r="I94" s="254" t="s">
        <v>305</v>
      </c>
      <c r="J94" s="254"/>
      <c r="K94" s="265"/>
    </row>
    <row r="95" spans="2:11" ht="15" customHeight="1">
      <c r="B95" s="274"/>
      <c r="C95" s="254" t="s">
        <v>46</v>
      </c>
      <c r="D95" s="254"/>
      <c r="E95" s="254"/>
      <c r="F95" s="273" t="s">
        <v>271</v>
      </c>
      <c r="G95" s="272"/>
      <c r="H95" s="254" t="s">
        <v>308</v>
      </c>
      <c r="I95" s="254" t="s">
        <v>305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73" t="s">
        <v>309</v>
      </c>
      <c r="D100" s="373"/>
      <c r="E100" s="373"/>
      <c r="F100" s="373"/>
      <c r="G100" s="373"/>
      <c r="H100" s="373"/>
      <c r="I100" s="373"/>
      <c r="J100" s="373"/>
      <c r="K100" s="265"/>
    </row>
    <row r="101" spans="2:11" ht="17.25" customHeight="1">
      <c r="B101" s="264"/>
      <c r="C101" s="266" t="s">
        <v>265</v>
      </c>
      <c r="D101" s="266"/>
      <c r="E101" s="266"/>
      <c r="F101" s="266" t="s">
        <v>266</v>
      </c>
      <c r="G101" s="267"/>
      <c r="H101" s="266" t="s">
        <v>106</v>
      </c>
      <c r="I101" s="266" t="s">
        <v>55</v>
      </c>
      <c r="J101" s="266" t="s">
        <v>267</v>
      </c>
      <c r="K101" s="265"/>
    </row>
    <row r="102" spans="2:11" ht="17.25" customHeight="1">
      <c r="B102" s="264"/>
      <c r="C102" s="268" t="s">
        <v>268</v>
      </c>
      <c r="D102" s="268"/>
      <c r="E102" s="268"/>
      <c r="F102" s="269" t="s">
        <v>269</v>
      </c>
      <c r="G102" s="270"/>
      <c r="H102" s="268"/>
      <c r="I102" s="268"/>
      <c r="J102" s="268" t="s">
        <v>270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51</v>
      </c>
      <c r="D104" s="271"/>
      <c r="E104" s="271"/>
      <c r="F104" s="273" t="s">
        <v>271</v>
      </c>
      <c r="G104" s="282"/>
      <c r="H104" s="254" t="s">
        <v>310</v>
      </c>
      <c r="I104" s="254" t="s">
        <v>273</v>
      </c>
      <c r="J104" s="254">
        <v>20</v>
      </c>
      <c r="K104" s="265"/>
    </row>
    <row r="105" spans="2:11" ht="15" customHeight="1">
      <c r="B105" s="264"/>
      <c r="C105" s="254" t="s">
        <v>274</v>
      </c>
      <c r="D105" s="254"/>
      <c r="E105" s="254"/>
      <c r="F105" s="273" t="s">
        <v>271</v>
      </c>
      <c r="G105" s="254"/>
      <c r="H105" s="254" t="s">
        <v>310</v>
      </c>
      <c r="I105" s="254" t="s">
        <v>273</v>
      </c>
      <c r="J105" s="254">
        <v>120</v>
      </c>
      <c r="K105" s="265"/>
    </row>
    <row r="106" spans="2:11" ht="15" customHeight="1">
      <c r="B106" s="274"/>
      <c r="C106" s="254" t="s">
        <v>276</v>
      </c>
      <c r="D106" s="254"/>
      <c r="E106" s="254"/>
      <c r="F106" s="273" t="s">
        <v>277</v>
      </c>
      <c r="G106" s="254"/>
      <c r="H106" s="254" t="s">
        <v>310</v>
      </c>
      <c r="I106" s="254" t="s">
        <v>273</v>
      </c>
      <c r="J106" s="254">
        <v>50</v>
      </c>
      <c r="K106" s="265"/>
    </row>
    <row r="107" spans="2:11" ht="15" customHeight="1">
      <c r="B107" s="274"/>
      <c r="C107" s="254" t="s">
        <v>279</v>
      </c>
      <c r="D107" s="254"/>
      <c r="E107" s="254"/>
      <c r="F107" s="273" t="s">
        <v>271</v>
      </c>
      <c r="G107" s="254"/>
      <c r="H107" s="254" t="s">
        <v>310</v>
      </c>
      <c r="I107" s="254" t="s">
        <v>281</v>
      </c>
      <c r="J107" s="254"/>
      <c r="K107" s="265"/>
    </row>
    <row r="108" spans="2:11" ht="15" customHeight="1">
      <c r="B108" s="274"/>
      <c r="C108" s="254" t="s">
        <v>290</v>
      </c>
      <c r="D108" s="254"/>
      <c r="E108" s="254"/>
      <c r="F108" s="273" t="s">
        <v>277</v>
      </c>
      <c r="G108" s="254"/>
      <c r="H108" s="254" t="s">
        <v>310</v>
      </c>
      <c r="I108" s="254" t="s">
        <v>273</v>
      </c>
      <c r="J108" s="254">
        <v>50</v>
      </c>
      <c r="K108" s="265"/>
    </row>
    <row r="109" spans="2:11" ht="15" customHeight="1">
      <c r="B109" s="274"/>
      <c r="C109" s="254" t="s">
        <v>298</v>
      </c>
      <c r="D109" s="254"/>
      <c r="E109" s="254"/>
      <c r="F109" s="273" t="s">
        <v>277</v>
      </c>
      <c r="G109" s="254"/>
      <c r="H109" s="254" t="s">
        <v>310</v>
      </c>
      <c r="I109" s="254" t="s">
        <v>273</v>
      </c>
      <c r="J109" s="254">
        <v>50</v>
      </c>
      <c r="K109" s="265"/>
    </row>
    <row r="110" spans="2:11" ht="15" customHeight="1">
      <c r="B110" s="274"/>
      <c r="C110" s="254" t="s">
        <v>296</v>
      </c>
      <c r="D110" s="254"/>
      <c r="E110" s="254"/>
      <c r="F110" s="273" t="s">
        <v>277</v>
      </c>
      <c r="G110" s="254"/>
      <c r="H110" s="254" t="s">
        <v>310</v>
      </c>
      <c r="I110" s="254" t="s">
        <v>273</v>
      </c>
      <c r="J110" s="254">
        <v>50</v>
      </c>
      <c r="K110" s="265"/>
    </row>
    <row r="111" spans="2:11" ht="15" customHeight="1">
      <c r="B111" s="274"/>
      <c r="C111" s="254" t="s">
        <v>51</v>
      </c>
      <c r="D111" s="254"/>
      <c r="E111" s="254"/>
      <c r="F111" s="273" t="s">
        <v>271</v>
      </c>
      <c r="G111" s="254"/>
      <c r="H111" s="254" t="s">
        <v>311</v>
      </c>
      <c r="I111" s="254" t="s">
        <v>273</v>
      </c>
      <c r="J111" s="254">
        <v>20</v>
      </c>
      <c r="K111" s="265"/>
    </row>
    <row r="112" spans="2:11" ht="15" customHeight="1">
      <c r="B112" s="274"/>
      <c r="C112" s="254" t="s">
        <v>312</v>
      </c>
      <c r="D112" s="254"/>
      <c r="E112" s="254"/>
      <c r="F112" s="273" t="s">
        <v>271</v>
      </c>
      <c r="G112" s="254"/>
      <c r="H112" s="254" t="s">
        <v>313</v>
      </c>
      <c r="I112" s="254" t="s">
        <v>273</v>
      </c>
      <c r="J112" s="254">
        <v>120</v>
      </c>
      <c r="K112" s="265"/>
    </row>
    <row r="113" spans="2:11" ht="15" customHeight="1">
      <c r="B113" s="274"/>
      <c r="C113" s="254" t="s">
        <v>36</v>
      </c>
      <c r="D113" s="254"/>
      <c r="E113" s="254"/>
      <c r="F113" s="273" t="s">
        <v>271</v>
      </c>
      <c r="G113" s="254"/>
      <c r="H113" s="254" t="s">
        <v>314</v>
      </c>
      <c r="I113" s="254" t="s">
        <v>305</v>
      </c>
      <c r="J113" s="254"/>
      <c r="K113" s="265"/>
    </row>
    <row r="114" spans="2:11" ht="15" customHeight="1">
      <c r="B114" s="274"/>
      <c r="C114" s="254" t="s">
        <v>46</v>
      </c>
      <c r="D114" s="254"/>
      <c r="E114" s="254"/>
      <c r="F114" s="273" t="s">
        <v>271</v>
      </c>
      <c r="G114" s="254"/>
      <c r="H114" s="254" t="s">
        <v>315</v>
      </c>
      <c r="I114" s="254" t="s">
        <v>305</v>
      </c>
      <c r="J114" s="254"/>
      <c r="K114" s="265"/>
    </row>
    <row r="115" spans="2:11" ht="15" customHeight="1">
      <c r="B115" s="274"/>
      <c r="C115" s="254" t="s">
        <v>55</v>
      </c>
      <c r="D115" s="254"/>
      <c r="E115" s="254"/>
      <c r="F115" s="273" t="s">
        <v>271</v>
      </c>
      <c r="G115" s="254"/>
      <c r="H115" s="254" t="s">
        <v>316</v>
      </c>
      <c r="I115" s="254" t="s">
        <v>317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72" t="s">
        <v>318</v>
      </c>
      <c r="D120" s="372"/>
      <c r="E120" s="372"/>
      <c r="F120" s="372"/>
      <c r="G120" s="372"/>
      <c r="H120" s="372"/>
      <c r="I120" s="372"/>
      <c r="J120" s="372"/>
      <c r="K120" s="290"/>
    </row>
    <row r="121" spans="2:11" ht="17.25" customHeight="1">
      <c r="B121" s="291"/>
      <c r="C121" s="266" t="s">
        <v>265</v>
      </c>
      <c r="D121" s="266"/>
      <c r="E121" s="266"/>
      <c r="F121" s="266" t="s">
        <v>266</v>
      </c>
      <c r="G121" s="267"/>
      <c r="H121" s="266" t="s">
        <v>106</v>
      </c>
      <c r="I121" s="266" t="s">
        <v>55</v>
      </c>
      <c r="J121" s="266" t="s">
        <v>267</v>
      </c>
      <c r="K121" s="292"/>
    </row>
    <row r="122" spans="2:11" ht="17.25" customHeight="1">
      <c r="B122" s="291"/>
      <c r="C122" s="268" t="s">
        <v>268</v>
      </c>
      <c r="D122" s="268"/>
      <c r="E122" s="268"/>
      <c r="F122" s="269" t="s">
        <v>269</v>
      </c>
      <c r="G122" s="270"/>
      <c r="H122" s="268"/>
      <c r="I122" s="268"/>
      <c r="J122" s="268" t="s">
        <v>270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274</v>
      </c>
      <c r="D124" s="271"/>
      <c r="E124" s="271"/>
      <c r="F124" s="273" t="s">
        <v>271</v>
      </c>
      <c r="G124" s="254"/>
      <c r="H124" s="254" t="s">
        <v>310</v>
      </c>
      <c r="I124" s="254" t="s">
        <v>273</v>
      </c>
      <c r="J124" s="254">
        <v>120</v>
      </c>
      <c r="K124" s="295"/>
    </row>
    <row r="125" spans="2:11" ht="15" customHeight="1">
      <c r="B125" s="293"/>
      <c r="C125" s="254" t="s">
        <v>319</v>
      </c>
      <c r="D125" s="254"/>
      <c r="E125" s="254"/>
      <c r="F125" s="273" t="s">
        <v>271</v>
      </c>
      <c r="G125" s="254"/>
      <c r="H125" s="254" t="s">
        <v>320</v>
      </c>
      <c r="I125" s="254" t="s">
        <v>273</v>
      </c>
      <c r="J125" s="254" t="s">
        <v>321</v>
      </c>
      <c r="K125" s="295"/>
    </row>
    <row r="126" spans="2:11" ht="15" customHeight="1">
      <c r="B126" s="293"/>
      <c r="C126" s="254" t="s">
        <v>80</v>
      </c>
      <c r="D126" s="254"/>
      <c r="E126" s="254"/>
      <c r="F126" s="273" t="s">
        <v>271</v>
      </c>
      <c r="G126" s="254"/>
      <c r="H126" s="254" t="s">
        <v>322</v>
      </c>
      <c r="I126" s="254" t="s">
        <v>273</v>
      </c>
      <c r="J126" s="254" t="s">
        <v>321</v>
      </c>
      <c r="K126" s="295"/>
    </row>
    <row r="127" spans="2:11" ht="15" customHeight="1">
      <c r="B127" s="293"/>
      <c r="C127" s="254" t="s">
        <v>282</v>
      </c>
      <c r="D127" s="254"/>
      <c r="E127" s="254"/>
      <c r="F127" s="273" t="s">
        <v>277</v>
      </c>
      <c r="G127" s="254"/>
      <c r="H127" s="254" t="s">
        <v>283</v>
      </c>
      <c r="I127" s="254" t="s">
        <v>273</v>
      </c>
      <c r="J127" s="254">
        <v>15</v>
      </c>
      <c r="K127" s="295"/>
    </row>
    <row r="128" spans="2:11" ht="15" customHeight="1">
      <c r="B128" s="293"/>
      <c r="C128" s="275" t="s">
        <v>284</v>
      </c>
      <c r="D128" s="275"/>
      <c r="E128" s="275"/>
      <c r="F128" s="276" t="s">
        <v>277</v>
      </c>
      <c r="G128" s="275"/>
      <c r="H128" s="275" t="s">
        <v>285</v>
      </c>
      <c r="I128" s="275" t="s">
        <v>273</v>
      </c>
      <c r="J128" s="275">
        <v>15</v>
      </c>
      <c r="K128" s="295"/>
    </row>
    <row r="129" spans="2:11" ht="15" customHeight="1">
      <c r="B129" s="293"/>
      <c r="C129" s="275" t="s">
        <v>286</v>
      </c>
      <c r="D129" s="275"/>
      <c r="E129" s="275"/>
      <c r="F129" s="276" t="s">
        <v>277</v>
      </c>
      <c r="G129" s="275"/>
      <c r="H129" s="275" t="s">
        <v>287</v>
      </c>
      <c r="I129" s="275" t="s">
        <v>273</v>
      </c>
      <c r="J129" s="275">
        <v>20</v>
      </c>
      <c r="K129" s="295"/>
    </row>
    <row r="130" spans="2:11" ht="15" customHeight="1">
      <c r="B130" s="293"/>
      <c r="C130" s="275" t="s">
        <v>288</v>
      </c>
      <c r="D130" s="275"/>
      <c r="E130" s="275"/>
      <c r="F130" s="276" t="s">
        <v>277</v>
      </c>
      <c r="G130" s="275"/>
      <c r="H130" s="275" t="s">
        <v>289</v>
      </c>
      <c r="I130" s="275" t="s">
        <v>273</v>
      </c>
      <c r="J130" s="275">
        <v>20</v>
      </c>
      <c r="K130" s="295"/>
    </row>
    <row r="131" spans="2:11" ht="15" customHeight="1">
      <c r="B131" s="293"/>
      <c r="C131" s="254" t="s">
        <v>276</v>
      </c>
      <c r="D131" s="254"/>
      <c r="E131" s="254"/>
      <c r="F131" s="273" t="s">
        <v>277</v>
      </c>
      <c r="G131" s="254"/>
      <c r="H131" s="254" t="s">
        <v>310</v>
      </c>
      <c r="I131" s="254" t="s">
        <v>273</v>
      </c>
      <c r="J131" s="254">
        <v>50</v>
      </c>
      <c r="K131" s="295"/>
    </row>
    <row r="132" spans="2:11" ht="15" customHeight="1">
      <c r="B132" s="293"/>
      <c r="C132" s="254" t="s">
        <v>290</v>
      </c>
      <c r="D132" s="254"/>
      <c r="E132" s="254"/>
      <c r="F132" s="273" t="s">
        <v>277</v>
      </c>
      <c r="G132" s="254"/>
      <c r="H132" s="254" t="s">
        <v>310</v>
      </c>
      <c r="I132" s="254" t="s">
        <v>273</v>
      </c>
      <c r="J132" s="254">
        <v>50</v>
      </c>
      <c r="K132" s="295"/>
    </row>
    <row r="133" spans="2:11" ht="15" customHeight="1">
      <c r="B133" s="293"/>
      <c r="C133" s="254" t="s">
        <v>296</v>
      </c>
      <c r="D133" s="254"/>
      <c r="E133" s="254"/>
      <c r="F133" s="273" t="s">
        <v>277</v>
      </c>
      <c r="G133" s="254"/>
      <c r="H133" s="254" t="s">
        <v>310</v>
      </c>
      <c r="I133" s="254" t="s">
        <v>273</v>
      </c>
      <c r="J133" s="254">
        <v>50</v>
      </c>
      <c r="K133" s="295"/>
    </row>
    <row r="134" spans="2:11" ht="15" customHeight="1">
      <c r="B134" s="293"/>
      <c r="C134" s="254" t="s">
        <v>298</v>
      </c>
      <c r="D134" s="254"/>
      <c r="E134" s="254"/>
      <c r="F134" s="273" t="s">
        <v>277</v>
      </c>
      <c r="G134" s="254"/>
      <c r="H134" s="254" t="s">
        <v>310</v>
      </c>
      <c r="I134" s="254" t="s">
        <v>273</v>
      </c>
      <c r="J134" s="254">
        <v>50</v>
      </c>
      <c r="K134" s="295"/>
    </row>
    <row r="135" spans="2:11" ht="15" customHeight="1">
      <c r="B135" s="293"/>
      <c r="C135" s="254" t="s">
        <v>111</v>
      </c>
      <c r="D135" s="254"/>
      <c r="E135" s="254"/>
      <c r="F135" s="273" t="s">
        <v>277</v>
      </c>
      <c r="G135" s="254"/>
      <c r="H135" s="254" t="s">
        <v>323</v>
      </c>
      <c r="I135" s="254" t="s">
        <v>273</v>
      </c>
      <c r="J135" s="254">
        <v>255</v>
      </c>
      <c r="K135" s="295"/>
    </row>
    <row r="136" spans="2:11" ht="15" customHeight="1">
      <c r="B136" s="293"/>
      <c r="C136" s="254" t="s">
        <v>300</v>
      </c>
      <c r="D136" s="254"/>
      <c r="E136" s="254"/>
      <c r="F136" s="273" t="s">
        <v>271</v>
      </c>
      <c r="G136" s="254"/>
      <c r="H136" s="254" t="s">
        <v>324</v>
      </c>
      <c r="I136" s="254" t="s">
        <v>302</v>
      </c>
      <c r="J136" s="254"/>
      <c r="K136" s="295"/>
    </row>
    <row r="137" spans="2:11" ht="15" customHeight="1">
      <c r="B137" s="293"/>
      <c r="C137" s="254" t="s">
        <v>303</v>
      </c>
      <c r="D137" s="254"/>
      <c r="E137" s="254"/>
      <c r="F137" s="273" t="s">
        <v>271</v>
      </c>
      <c r="G137" s="254"/>
      <c r="H137" s="254" t="s">
        <v>325</v>
      </c>
      <c r="I137" s="254" t="s">
        <v>305</v>
      </c>
      <c r="J137" s="254"/>
      <c r="K137" s="295"/>
    </row>
    <row r="138" spans="2:11" ht="15" customHeight="1">
      <c r="B138" s="293"/>
      <c r="C138" s="254" t="s">
        <v>306</v>
      </c>
      <c r="D138" s="254"/>
      <c r="E138" s="254"/>
      <c r="F138" s="273" t="s">
        <v>271</v>
      </c>
      <c r="G138" s="254"/>
      <c r="H138" s="254" t="s">
        <v>306</v>
      </c>
      <c r="I138" s="254" t="s">
        <v>305</v>
      </c>
      <c r="J138" s="254"/>
      <c r="K138" s="295"/>
    </row>
    <row r="139" spans="2:11" ht="15" customHeight="1">
      <c r="B139" s="293"/>
      <c r="C139" s="254" t="s">
        <v>36</v>
      </c>
      <c r="D139" s="254"/>
      <c r="E139" s="254"/>
      <c r="F139" s="273" t="s">
        <v>271</v>
      </c>
      <c r="G139" s="254"/>
      <c r="H139" s="254" t="s">
        <v>326</v>
      </c>
      <c r="I139" s="254" t="s">
        <v>305</v>
      </c>
      <c r="J139" s="254"/>
      <c r="K139" s="295"/>
    </row>
    <row r="140" spans="2:11" ht="15" customHeight="1">
      <c r="B140" s="293"/>
      <c r="C140" s="254" t="s">
        <v>327</v>
      </c>
      <c r="D140" s="254"/>
      <c r="E140" s="254"/>
      <c r="F140" s="273" t="s">
        <v>271</v>
      </c>
      <c r="G140" s="254"/>
      <c r="H140" s="254" t="s">
        <v>328</v>
      </c>
      <c r="I140" s="254" t="s">
        <v>305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73" t="s">
        <v>329</v>
      </c>
      <c r="D145" s="373"/>
      <c r="E145" s="373"/>
      <c r="F145" s="373"/>
      <c r="G145" s="373"/>
      <c r="H145" s="373"/>
      <c r="I145" s="373"/>
      <c r="J145" s="373"/>
      <c r="K145" s="265"/>
    </row>
    <row r="146" spans="2:11" ht="17.25" customHeight="1">
      <c r="B146" s="264"/>
      <c r="C146" s="266" t="s">
        <v>265</v>
      </c>
      <c r="D146" s="266"/>
      <c r="E146" s="266"/>
      <c r="F146" s="266" t="s">
        <v>266</v>
      </c>
      <c r="G146" s="267"/>
      <c r="H146" s="266" t="s">
        <v>106</v>
      </c>
      <c r="I146" s="266" t="s">
        <v>55</v>
      </c>
      <c r="J146" s="266" t="s">
        <v>267</v>
      </c>
      <c r="K146" s="265"/>
    </row>
    <row r="147" spans="2:11" ht="17.25" customHeight="1">
      <c r="B147" s="264"/>
      <c r="C147" s="268" t="s">
        <v>268</v>
      </c>
      <c r="D147" s="268"/>
      <c r="E147" s="268"/>
      <c r="F147" s="269" t="s">
        <v>269</v>
      </c>
      <c r="G147" s="270"/>
      <c r="H147" s="268"/>
      <c r="I147" s="268"/>
      <c r="J147" s="268" t="s">
        <v>270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274</v>
      </c>
      <c r="D149" s="254"/>
      <c r="E149" s="254"/>
      <c r="F149" s="300" t="s">
        <v>271</v>
      </c>
      <c r="G149" s="254"/>
      <c r="H149" s="299" t="s">
        <v>310</v>
      </c>
      <c r="I149" s="299" t="s">
        <v>273</v>
      </c>
      <c r="J149" s="299">
        <v>120</v>
      </c>
      <c r="K149" s="295"/>
    </row>
    <row r="150" spans="2:11" ht="15" customHeight="1">
      <c r="B150" s="274"/>
      <c r="C150" s="299" t="s">
        <v>319</v>
      </c>
      <c r="D150" s="254"/>
      <c r="E150" s="254"/>
      <c r="F150" s="300" t="s">
        <v>271</v>
      </c>
      <c r="G150" s="254"/>
      <c r="H150" s="299" t="s">
        <v>330</v>
      </c>
      <c r="I150" s="299" t="s">
        <v>273</v>
      </c>
      <c r="J150" s="299" t="s">
        <v>321</v>
      </c>
      <c r="K150" s="295"/>
    </row>
    <row r="151" spans="2:11" ht="15" customHeight="1">
      <c r="B151" s="274"/>
      <c r="C151" s="299" t="s">
        <v>80</v>
      </c>
      <c r="D151" s="254"/>
      <c r="E151" s="254"/>
      <c r="F151" s="300" t="s">
        <v>271</v>
      </c>
      <c r="G151" s="254"/>
      <c r="H151" s="299" t="s">
        <v>331</v>
      </c>
      <c r="I151" s="299" t="s">
        <v>273</v>
      </c>
      <c r="J151" s="299" t="s">
        <v>321</v>
      </c>
      <c r="K151" s="295"/>
    </row>
    <row r="152" spans="2:11" ht="15" customHeight="1">
      <c r="B152" s="274"/>
      <c r="C152" s="299" t="s">
        <v>276</v>
      </c>
      <c r="D152" s="254"/>
      <c r="E152" s="254"/>
      <c r="F152" s="300" t="s">
        <v>277</v>
      </c>
      <c r="G152" s="254"/>
      <c r="H152" s="299" t="s">
        <v>310</v>
      </c>
      <c r="I152" s="299" t="s">
        <v>273</v>
      </c>
      <c r="J152" s="299">
        <v>50</v>
      </c>
      <c r="K152" s="295"/>
    </row>
    <row r="153" spans="2:11" ht="15" customHeight="1">
      <c r="B153" s="274"/>
      <c r="C153" s="299" t="s">
        <v>279</v>
      </c>
      <c r="D153" s="254"/>
      <c r="E153" s="254"/>
      <c r="F153" s="300" t="s">
        <v>271</v>
      </c>
      <c r="G153" s="254"/>
      <c r="H153" s="299" t="s">
        <v>310</v>
      </c>
      <c r="I153" s="299" t="s">
        <v>281</v>
      </c>
      <c r="J153" s="299"/>
      <c r="K153" s="295"/>
    </row>
    <row r="154" spans="2:11" ht="15" customHeight="1">
      <c r="B154" s="274"/>
      <c r="C154" s="299" t="s">
        <v>290</v>
      </c>
      <c r="D154" s="254"/>
      <c r="E154" s="254"/>
      <c r="F154" s="300" t="s">
        <v>277</v>
      </c>
      <c r="G154" s="254"/>
      <c r="H154" s="299" t="s">
        <v>310</v>
      </c>
      <c r="I154" s="299" t="s">
        <v>273</v>
      </c>
      <c r="J154" s="299">
        <v>50</v>
      </c>
      <c r="K154" s="295"/>
    </row>
    <row r="155" spans="2:11" ht="15" customHeight="1">
      <c r="B155" s="274"/>
      <c r="C155" s="299" t="s">
        <v>298</v>
      </c>
      <c r="D155" s="254"/>
      <c r="E155" s="254"/>
      <c r="F155" s="300" t="s">
        <v>277</v>
      </c>
      <c r="G155" s="254"/>
      <c r="H155" s="299" t="s">
        <v>310</v>
      </c>
      <c r="I155" s="299" t="s">
        <v>273</v>
      </c>
      <c r="J155" s="299">
        <v>50</v>
      </c>
      <c r="K155" s="295"/>
    </row>
    <row r="156" spans="2:11" ht="15" customHeight="1">
      <c r="B156" s="274"/>
      <c r="C156" s="299" t="s">
        <v>296</v>
      </c>
      <c r="D156" s="254"/>
      <c r="E156" s="254"/>
      <c r="F156" s="300" t="s">
        <v>277</v>
      </c>
      <c r="G156" s="254"/>
      <c r="H156" s="299" t="s">
        <v>310</v>
      </c>
      <c r="I156" s="299" t="s">
        <v>273</v>
      </c>
      <c r="J156" s="299">
        <v>50</v>
      </c>
      <c r="K156" s="295"/>
    </row>
    <row r="157" spans="2:11" ht="15" customHeight="1">
      <c r="B157" s="274"/>
      <c r="C157" s="299" t="s">
        <v>92</v>
      </c>
      <c r="D157" s="254"/>
      <c r="E157" s="254"/>
      <c r="F157" s="300" t="s">
        <v>271</v>
      </c>
      <c r="G157" s="254"/>
      <c r="H157" s="299" t="s">
        <v>332</v>
      </c>
      <c r="I157" s="299" t="s">
        <v>273</v>
      </c>
      <c r="J157" s="299" t="s">
        <v>333</v>
      </c>
      <c r="K157" s="295"/>
    </row>
    <row r="158" spans="2:11" ht="15" customHeight="1">
      <c r="B158" s="274"/>
      <c r="C158" s="299" t="s">
        <v>334</v>
      </c>
      <c r="D158" s="254"/>
      <c r="E158" s="254"/>
      <c r="F158" s="300" t="s">
        <v>271</v>
      </c>
      <c r="G158" s="254"/>
      <c r="H158" s="299" t="s">
        <v>335</v>
      </c>
      <c r="I158" s="299" t="s">
        <v>305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>
      <c r="B163" s="245"/>
      <c r="C163" s="372" t="s">
        <v>336</v>
      </c>
      <c r="D163" s="372"/>
      <c r="E163" s="372"/>
      <c r="F163" s="372"/>
      <c r="G163" s="372"/>
      <c r="H163" s="372"/>
      <c r="I163" s="372"/>
      <c r="J163" s="372"/>
      <c r="K163" s="246"/>
    </row>
    <row r="164" spans="2:11" ht="17.25" customHeight="1">
      <c r="B164" s="245"/>
      <c r="C164" s="266" t="s">
        <v>265</v>
      </c>
      <c r="D164" s="266"/>
      <c r="E164" s="266"/>
      <c r="F164" s="266" t="s">
        <v>266</v>
      </c>
      <c r="G164" s="303"/>
      <c r="H164" s="304" t="s">
        <v>106</v>
      </c>
      <c r="I164" s="304" t="s">
        <v>55</v>
      </c>
      <c r="J164" s="266" t="s">
        <v>267</v>
      </c>
      <c r="K164" s="246"/>
    </row>
    <row r="165" spans="2:11" ht="17.25" customHeight="1">
      <c r="B165" s="247"/>
      <c r="C165" s="268" t="s">
        <v>268</v>
      </c>
      <c r="D165" s="268"/>
      <c r="E165" s="268"/>
      <c r="F165" s="269" t="s">
        <v>269</v>
      </c>
      <c r="G165" s="305"/>
      <c r="H165" s="306"/>
      <c r="I165" s="306"/>
      <c r="J165" s="268" t="s">
        <v>270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274</v>
      </c>
      <c r="D167" s="254"/>
      <c r="E167" s="254"/>
      <c r="F167" s="273" t="s">
        <v>271</v>
      </c>
      <c r="G167" s="254"/>
      <c r="H167" s="254" t="s">
        <v>310</v>
      </c>
      <c r="I167" s="254" t="s">
        <v>273</v>
      </c>
      <c r="J167" s="254">
        <v>120</v>
      </c>
      <c r="K167" s="295"/>
    </row>
    <row r="168" spans="2:11" ht="15" customHeight="1">
      <c r="B168" s="274"/>
      <c r="C168" s="254" t="s">
        <v>319</v>
      </c>
      <c r="D168" s="254"/>
      <c r="E168" s="254"/>
      <c r="F168" s="273" t="s">
        <v>271</v>
      </c>
      <c r="G168" s="254"/>
      <c r="H168" s="254" t="s">
        <v>320</v>
      </c>
      <c r="I168" s="254" t="s">
        <v>273</v>
      </c>
      <c r="J168" s="254" t="s">
        <v>321</v>
      </c>
      <c r="K168" s="295"/>
    </row>
    <row r="169" spans="2:11" ht="15" customHeight="1">
      <c r="B169" s="274"/>
      <c r="C169" s="254" t="s">
        <v>80</v>
      </c>
      <c r="D169" s="254"/>
      <c r="E169" s="254"/>
      <c r="F169" s="273" t="s">
        <v>271</v>
      </c>
      <c r="G169" s="254"/>
      <c r="H169" s="254" t="s">
        <v>337</v>
      </c>
      <c r="I169" s="254" t="s">
        <v>273</v>
      </c>
      <c r="J169" s="254" t="s">
        <v>321</v>
      </c>
      <c r="K169" s="295"/>
    </row>
    <row r="170" spans="2:11" ht="15" customHeight="1">
      <c r="B170" s="274"/>
      <c r="C170" s="254" t="s">
        <v>276</v>
      </c>
      <c r="D170" s="254"/>
      <c r="E170" s="254"/>
      <c r="F170" s="273" t="s">
        <v>277</v>
      </c>
      <c r="G170" s="254"/>
      <c r="H170" s="254" t="s">
        <v>337</v>
      </c>
      <c r="I170" s="254" t="s">
        <v>273</v>
      </c>
      <c r="J170" s="254">
        <v>50</v>
      </c>
      <c r="K170" s="295"/>
    </row>
    <row r="171" spans="2:11" ht="15" customHeight="1">
      <c r="B171" s="274"/>
      <c r="C171" s="254" t="s">
        <v>279</v>
      </c>
      <c r="D171" s="254"/>
      <c r="E171" s="254"/>
      <c r="F171" s="273" t="s">
        <v>271</v>
      </c>
      <c r="G171" s="254"/>
      <c r="H171" s="254" t="s">
        <v>337</v>
      </c>
      <c r="I171" s="254" t="s">
        <v>281</v>
      </c>
      <c r="J171" s="254"/>
      <c r="K171" s="295"/>
    </row>
    <row r="172" spans="2:11" ht="15" customHeight="1">
      <c r="B172" s="274"/>
      <c r="C172" s="254" t="s">
        <v>290</v>
      </c>
      <c r="D172" s="254"/>
      <c r="E172" s="254"/>
      <c r="F172" s="273" t="s">
        <v>277</v>
      </c>
      <c r="G172" s="254"/>
      <c r="H172" s="254" t="s">
        <v>337</v>
      </c>
      <c r="I172" s="254" t="s">
        <v>273</v>
      </c>
      <c r="J172" s="254">
        <v>50</v>
      </c>
      <c r="K172" s="295"/>
    </row>
    <row r="173" spans="2:11" ht="15" customHeight="1">
      <c r="B173" s="274"/>
      <c r="C173" s="254" t="s">
        <v>298</v>
      </c>
      <c r="D173" s="254"/>
      <c r="E173" s="254"/>
      <c r="F173" s="273" t="s">
        <v>277</v>
      </c>
      <c r="G173" s="254"/>
      <c r="H173" s="254" t="s">
        <v>337</v>
      </c>
      <c r="I173" s="254" t="s">
        <v>273</v>
      </c>
      <c r="J173" s="254">
        <v>50</v>
      </c>
      <c r="K173" s="295"/>
    </row>
    <row r="174" spans="2:11" ht="15" customHeight="1">
      <c r="B174" s="274"/>
      <c r="C174" s="254" t="s">
        <v>296</v>
      </c>
      <c r="D174" s="254"/>
      <c r="E174" s="254"/>
      <c r="F174" s="273" t="s">
        <v>277</v>
      </c>
      <c r="G174" s="254"/>
      <c r="H174" s="254" t="s">
        <v>337</v>
      </c>
      <c r="I174" s="254" t="s">
        <v>273</v>
      </c>
      <c r="J174" s="254">
        <v>50</v>
      </c>
      <c r="K174" s="295"/>
    </row>
    <row r="175" spans="2:11" ht="15" customHeight="1">
      <c r="B175" s="274"/>
      <c r="C175" s="254" t="s">
        <v>105</v>
      </c>
      <c r="D175" s="254"/>
      <c r="E175" s="254"/>
      <c r="F175" s="273" t="s">
        <v>271</v>
      </c>
      <c r="G175" s="254"/>
      <c r="H175" s="254" t="s">
        <v>338</v>
      </c>
      <c r="I175" s="254" t="s">
        <v>339</v>
      </c>
      <c r="J175" s="254"/>
      <c r="K175" s="295"/>
    </row>
    <row r="176" spans="2:11" ht="15" customHeight="1">
      <c r="B176" s="274"/>
      <c r="C176" s="254" t="s">
        <v>55</v>
      </c>
      <c r="D176" s="254"/>
      <c r="E176" s="254"/>
      <c r="F176" s="273" t="s">
        <v>271</v>
      </c>
      <c r="G176" s="254"/>
      <c r="H176" s="254" t="s">
        <v>340</v>
      </c>
      <c r="I176" s="254" t="s">
        <v>341</v>
      </c>
      <c r="J176" s="254">
        <v>1</v>
      </c>
      <c r="K176" s="295"/>
    </row>
    <row r="177" spans="2:11" ht="15" customHeight="1">
      <c r="B177" s="274"/>
      <c r="C177" s="254" t="s">
        <v>51</v>
      </c>
      <c r="D177" s="254"/>
      <c r="E177" s="254"/>
      <c r="F177" s="273" t="s">
        <v>271</v>
      </c>
      <c r="G177" s="254"/>
      <c r="H177" s="254" t="s">
        <v>342</v>
      </c>
      <c r="I177" s="254" t="s">
        <v>273</v>
      </c>
      <c r="J177" s="254">
        <v>20</v>
      </c>
      <c r="K177" s="295"/>
    </row>
    <row r="178" spans="2:11" ht="15" customHeight="1">
      <c r="B178" s="274"/>
      <c r="C178" s="254" t="s">
        <v>106</v>
      </c>
      <c r="D178" s="254"/>
      <c r="E178" s="254"/>
      <c r="F178" s="273" t="s">
        <v>271</v>
      </c>
      <c r="G178" s="254"/>
      <c r="H178" s="254" t="s">
        <v>343</v>
      </c>
      <c r="I178" s="254" t="s">
        <v>273</v>
      </c>
      <c r="J178" s="254">
        <v>255</v>
      </c>
      <c r="K178" s="295"/>
    </row>
    <row r="179" spans="2:11" ht="15" customHeight="1">
      <c r="B179" s="274"/>
      <c r="C179" s="254" t="s">
        <v>107</v>
      </c>
      <c r="D179" s="254"/>
      <c r="E179" s="254"/>
      <c r="F179" s="273" t="s">
        <v>271</v>
      </c>
      <c r="G179" s="254"/>
      <c r="H179" s="254" t="s">
        <v>236</v>
      </c>
      <c r="I179" s="254" t="s">
        <v>273</v>
      </c>
      <c r="J179" s="254">
        <v>10</v>
      </c>
      <c r="K179" s="295"/>
    </row>
    <row r="180" spans="2:11" ht="15" customHeight="1">
      <c r="B180" s="274"/>
      <c r="C180" s="254" t="s">
        <v>108</v>
      </c>
      <c r="D180" s="254"/>
      <c r="E180" s="254"/>
      <c r="F180" s="273" t="s">
        <v>271</v>
      </c>
      <c r="G180" s="254"/>
      <c r="H180" s="254" t="s">
        <v>344</v>
      </c>
      <c r="I180" s="254" t="s">
        <v>305</v>
      </c>
      <c r="J180" s="254"/>
      <c r="K180" s="295"/>
    </row>
    <row r="181" spans="2:11" ht="15" customHeight="1">
      <c r="B181" s="274"/>
      <c r="C181" s="254" t="s">
        <v>345</v>
      </c>
      <c r="D181" s="254"/>
      <c r="E181" s="254"/>
      <c r="F181" s="273" t="s">
        <v>271</v>
      </c>
      <c r="G181" s="254"/>
      <c r="H181" s="254" t="s">
        <v>346</v>
      </c>
      <c r="I181" s="254" t="s">
        <v>305</v>
      </c>
      <c r="J181" s="254"/>
      <c r="K181" s="295"/>
    </row>
    <row r="182" spans="2:11" ht="15" customHeight="1">
      <c r="B182" s="274"/>
      <c r="C182" s="254" t="s">
        <v>334</v>
      </c>
      <c r="D182" s="254"/>
      <c r="E182" s="254"/>
      <c r="F182" s="273" t="s">
        <v>271</v>
      </c>
      <c r="G182" s="254"/>
      <c r="H182" s="254" t="s">
        <v>347</v>
      </c>
      <c r="I182" s="254" t="s">
        <v>305</v>
      </c>
      <c r="J182" s="254"/>
      <c r="K182" s="295"/>
    </row>
    <row r="183" spans="2:11" ht="15" customHeight="1">
      <c r="B183" s="274"/>
      <c r="C183" s="254" t="s">
        <v>110</v>
      </c>
      <c r="D183" s="254"/>
      <c r="E183" s="254"/>
      <c r="F183" s="273" t="s">
        <v>277</v>
      </c>
      <c r="G183" s="254"/>
      <c r="H183" s="254" t="s">
        <v>348</v>
      </c>
      <c r="I183" s="254" t="s">
        <v>273</v>
      </c>
      <c r="J183" s="254">
        <v>50</v>
      </c>
      <c r="K183" s="295"/>
    </row>
    <row r="184" spans="2:11" ht="15" customHeight="1">
      <c r="B184" s="274"/>
      <c r="C184" s="254" t="s">
        <v>349</v>
      </c>
      <c r="D184" s="254"/>
      <c r="E184" s="254"/>
      <c r="F184" s="273" t="s">
        <v>277</v>
      </c>
      <c r="G184" s="254"/>
      <c r="H184" s="254" t="s">
        <v>350</v>
      </c>
      <c r="I184" s="254" t="s">
        <v>351</v>
      </c>
      <c r="J184" s="254"/>
      <c r="K184" s="295"/>
    </row>
    <row r="185" spans="2:11" ht="15" customHeight="1">
      <c r="B185" s="274"/>
      <c r="C185" s="254" t="s">
        <v>352</v>
      </c>
      <c r="D185" s="254"/>
      <c r="E185" s="254"/>
      <c r="F185" s="273" t="s">
        <v>277</v>
      </c>
      <c r="G185" s="254"/>
      <c r="H185" s="254" t="s">
        <v>353</v>
      </c>
      <c r="I185" s="254" t="s">
        <v>351</v>
      </c>
      <c r="J185" s="254"/>
      <c r="K185" s="295"/>
    </row>
    <row r="186" spans="2:11" ht="15" customHeight="1">
      <c r="B186" s="274"/>
      <c r="C186" s="254" t="s">
        <v>354</v>
      </c>
      <c r="D186" s="254"/>
      <c r="E186" s="254"/>
      <c r="F186" s="273" t="s">
        <v>277</v>
      </c>
      <c r="G186" s="254"/>
      <c r="H186" s="254" t="s">
        <v>355</v>
      </c>
      <c r="I186" s="254" t="s">
        <v>351</v>
      </c>
      <c r="J186" s="254"/>
      <c r="K186" s="295"/>
    </row>
    <row r="187" spans="2:11" ht="15" customHeight="1">
      <c r="B187" s="274"/>
      <c r="C187" s="307" t="s">
        <v>356</v>
      </c>
      <c r="D187" s="254"/>
      <c r="E187" s="254"/>
      <c r="F187" s="273" t="s">
        <v>277</v>
      </c>
      <c r="G187" s="254"/>
      <c r="H187" s="254" t="s">
        <v>357</v>
      </c>
      <c r="I187" s="254" t="s">
        <v>358</v>
      </c>
      <c r="J187" s="308" t="s">
        <v>359</v>
      </c>
      <c r="K187" s="295"/>
    </row>
    <row r="188" spans="2:11" ht="15" customHeight="1">
      <c r="B188" s="274"/>
      <c r="C188" s="259" t="s">
        <v>40</v>
      </c>
      <c r="D188" s="254"/>
      <c r="E188" s="254"/>
      <c r="F188" s="273" t="s">
        <v>271</v>
      </c>
      <c r="G188" s="254"/>
      <c r="H188" s="250" t="s">
        <v>360</v>
      </c>
      <c r="I188" s="254" t="s">
        <v>361</v>
      </c>
      <c r="J188" s="254"/>
      <c r="K188" s="295"/>
    </row>
    <row r="189" spans="2:11" ht="15" customHeight="1">
      <c r="B189" s="274"/>
      <c r="C189" s="259" t="s">
        <v>362</v>
      </c>
      <c r="D189" s="254"/>
      <c r="E189" s="254"/>
      <c r="F189" s="273" t="s">
        <v>271</v>
      </c>
      <c r="G189" s="254"/>
      <c r="H189" s="254" t="s">
        <v>363</v>
      </c>
      <c r="I189" s="254" t="s">
        <v>305</v>
      </c>
      <c r="J189" s="254"/>
      <c r="K189" s="295"/>
    </row>
    <row r="190" spans="2:11" ht="15" customHeight="1">
      <c r="B190" s="274"/>
      <c r="C190" s="259" t="s">
        <v>364</v>
      </c>
      <c r="D190" s="254"/>
      <c r="E190" s="254"/>
      <c r="F190" s="273" t="s">
        <v>271</v>
      </c>
      <c r="G190" s="254"/>
      <c r="H190" s="254" t="s">
        <v>365</v>
      </c>
      <c r="I190" s="254" t="s">
        <v>305</v>
      </c>
      <c r="J190" s="254"/>
      <c r="K190" s="295"/>
    </row>
    <row r="191" spans="2:11" ht="15" customHeight="1">
      <c r="B191" s="274"/>
      <c r="C191" s="259" t="s">
        <v>366</v>
      </c>
      <c r="D191" s="254"/>
      <c r="E191" s="254"/>
      <c r="F191" s="273" t="s">
        <v>277</v>
      </c>
      <c r="G191" s="254"/>
      <c r="H191" s="254" t="s">
        <v>367</v>
      </c>
      <c r="I191" s="254" t="s">
        <v>305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1">
      <c r="B197" s="245"/>
      <c r="C197" s="372" t="s">
        <v>368</v>
      </c>
      <c r="D197" s="372"/>
      <c r="E197" s="372"/>
      <c r="F197" s="372"/>
      <c r="G197" s="372"/>
      <c r="H197" s="372"/>
      <c r="I197" s="372"/>
      <c r="J197" s="372"/>
      <c r="K197" s="246"/>
    </row>
    <row r="198" spans="2:11" ht="25.5" customHeight="1">
      <c r="B198" s="245"/>
      <c r="C198" s="310" t="s">
        <v>369</v>
      </c>
      <c r="D198" s="310"/>
      <c r="E198" s="310"/>
      <c r="F198" s="310" t="s">
        <v>370</v>
      </c>
      <c r="G198" s="311"/>
      <c r="H198" s="371" t="s">
        <v>371</v>
      </c>
      <c r="I198" s="371"/>
      <c r="J198" s="371"/>
      <c r="K198" s="246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361</v>
      </c>
      <c r="D200" s="254"/>
      <c r="E200" s="254"/>
      <c r="F200" s="273" t="s">
        <v>41</v>
      </c>
      <c r="G200" s="254"/>
      <c r="H200" s="369" t="s">
        <v>372</v>
      </c>
      <c r="I200" s="369"/>
      <c r="J200" s="369"/>
      <c r="K200" s="295"/>
    </row>
    <row r="201" spans="2:11" ht="15" customHeight="1">
      <c r="B201" s="274"/>
      <c r="C201" s="280"/>
      <c r="D201" s="254"/>
      <c r="E201" s="254"/>
      <c r="F201" s="273" t="s">
        <v>42</v>
      </c>
      <c r="G201" s="254"/>
      <c r="H201" s="369" t="s">
        <v>373</v>
      </c>
      <c r="I201" s="369"/>
      <c r="J201" s="369"/>
      <c r="K201" s="295"/>
    </row>
    <row r="202" spans="2:11" ht="15" customHeight="1">
      <c r="B202" s="274"/>
      <c r="C202" s="280"/>
      <c r="D202" s="254"/>
      <c r="E202" s="254"/>
      <c r="F202" s="273" t="s">
        <v>45</v>
      </c>
      <c r="G202" s="254"/>
      <c r="H202" s="369" t="s">
        <v>374</v>
      </c>
      <c r="I202" s="369"/>
      <c r="J202" s="369"/>
      <c r="K202" s="295"/>
    </row>
    <row r="203" spans="2:11" ht="15" customHeight="1">
      <c r="B203" s="274"/>
      <c r="C203" s="254"/>
      <c r="D203" s="254"/>
      <c r="E203" s="254"/>
      <c r="F203" s="273" t="s">
        <v>43</v>
      </c>
      <c r="G203" s="254"/>
      <c r="H203" s="369" t="s">
        <v>375</v>
      </c>
      <c r="I203" s="369"/>
      <c r="J203" s="369"/>
      <c r="K203" s="295"/>
    </row>
    <row r="204" spans="2:11" ht="15" customHeight="1">
      <c r="B204" s="274"/>
      <c r="C204" s="254"/>
      <c r="D204" s="254"/>
      <c r="E204" s="254"/>
      <c r="F204" s="273" t="s">
        <v>44</v>
      </c>
      <c r="G204" s="254"/>
      <c r="H204" s="369" t="s">
        <v>376</v>
      </c>
      <c r="I204" s="369"/>
      <c r="J204" s="369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317</v>
      </c>
      <c r="D206" s="254"/>
      <c r="E206" s="254"/>
      <c r="F206" s="273" t="s">
        <v>75</v>
      </c>
      <c r="G206" s="254"/>
      <c r="H206" s="369" t="s">
        <v>377</v>
      </c>
      <c r="I206" s="369"/>
      <c r="J206" s="369"/>
      <c r="K206" s="295"/>
    </row>
    <row r="207" spans="2:11" ht="15" customHeight="1">
      <c r="B207" s="274"/>
      <c r="C207" s="280"/>
      <c r="D207" s="254"/>
      <c r="E207" s="254"/>
      <c r="F207" s="273" t="s">
        <v>216</v>
      </c>
      <c r="G207" s="254"/>
      <c r="H207" s="369" t="s">
        <v>217</v>
      </c>
      <c r="I207" s="369"/>
      <c r="J207" s="369"/>
      <c r="K207" s="295"/>
    </row>
    <row r="208" spans="2:11" ht="15" customHeight="1">
      <c r="B208" s="274"/>
      <c r="C208" s="254"/>
      <c r="D208" s="254"/>
      <c r="E208" s="254"/>
      <c r="F208" s="273" t="s">
        <v>214</v>
      </c>
      <c r="G208" s="254"/>
      <c r="H208" s="369" t="s">
        <v>378</v>
      </c>
      <c r="I208" s="369"/>
      <c r="J208" s="369"/>
      <c r="K208" s="295"/>
    </row>
    <row r="209" spans="2:11" ht="15" customHeight="1">
      <c r="B209" s="312"/>
      <c r="C209" s="280"/>
      <c r="D209" s="280"/>
      <c r="E209" s="280"/>
      <c r="F209" s="273" t="s">
        <v>218</v>
      </c>
      <c r="G209" s="259"/>
      <c r="H209" s="370" t="s">
        <v>219</v>
      </c>
      <c r="I209" s="370"/>
      <c r="J209" s="370"/>
      <c r="K209" s="313"/>
    </row>
    <row r="210" spans="2:11" ht="15" customHeight="1">
      <c r="B210" s="312"/>
      <c r="C210" s="280"/>
      <c r="D210" s="280"/>
      <c r="E210" s="280"/>
      <c r="F210" s="273" t="s">
        <v>220</v>
      </c>
      <c r="G210" s="259"/>
      <c r="H210" s="370" t="s">
        <v>379</v>
      </c>
      <c r="I210" s="370"/>
      <c r="J210" s="370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341</v>
      </c>
      <c r="D212" s="280"/>
      <c r="E212" s="280"/>
      <c r="F212" s="273">
        <v>1</v>
      </c>
      <c r="G212" s="259"/>
      <c r="H212" s="370" t="s">
        <v>380</v>
      </c>
      <c r="I212" s="370"/>
      <c r="J212" s="370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70" t="s">
        <v>381</v>
      </c>
      <c r="I213" s="370"/>
      <c r="J213" s="370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70" t="s">
        <v>382</v>
      </c>
      <c r="I214" s="370"/>
      <c r="J214" s="370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70" t="s">
        <v>383</v>
      </c>
      <c r="I215" s="370"/>
      <c r="J215" s="370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algorithmName="SHA-512" hashValue="9Lq3BUzXqlRIlrrVl+zPKGc3J3F2bquDi+INtzvSCR9tZN6dWbgYQZWy6naV+o1+8miUo7A3L7cd4HMW9ey8bA==" saltValue="tmVvobR3GSgTqrytDRu08w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02 - SO02-IVC V JABLUNKOV...</vt:lpstr>
      <vt:lpstr>Pokyny pro vyplnění</vt:lpstr>
      <vt:lpstr>'02 - SO02-IVC V JABLUNKOV...'!Názvy_tisku</vt:lpstr>
      <vt:lpstr>'Rekapitulace stavby'!Názvy_tisku</vt:lpstr>
      <vt:lpstr>'02 - SO02-IVC V JABLUNKOV...'!Oblast_tisku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spravce-PC\spravce</dc:creator>
  <cp:lastModifiedBy>spravce</cp:lastModifiedBy>
  <dcterms:created xsi:type="dcterms:W3CDTF">2017-04-19T16:25:59Z</dcterms:created>
  <dcterms:modified xsi:type="dcterms:W3CDTF">2017-04-19T16:26:03Z</dcterms:modified>
</cp:coreProperties>
</file>