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L2024-34c - PZŠ Jablunkov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'L2024-34c - PZŠ Jablunkov...'!$C$81:$K$156</definedName>
    <definedName name="_xlnm.Print_Area" localSheetId="1">'L2024-34c - PZŠ Jablunkov...'!$C$4:$J$37,'L2024-34c - PZŠ Jablunkov...'!$C$43:$J$65,'L2024-34c - PZŠ Jablunkov...'!$C$71:$K$156</definedName>
    <definedName name="_xlnm.Print_Titles" localSheetId="1">'L2024-34c - PZŠ Jablunkov...'!$81:$81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BI85"/>
  <c r="BH85"/>
  <c r="BG85"/>
  <c r="BF85"/>
  <c r="T85"/>
  <c r="R85"/>
  <c r="P85"/>
  <c r="J78"/>
  <c r="F78"/>
  <c r="F76"/>
  <c r="E74"/>
  <c r="J50"/>
  <c r="F50"/>
  <c r="F48"/>
  <c r="E46"/>
  <c r="J22"/>
  <c r="E22"/>
  <c r="J51"/>
  <c r="J21"/>
  <c r="J16"/>
  <c r="E16"/>
  <c r="F51"/>
  <c r="J15"/>
  <c r="J10"/>
  <c r="J76"/>
  <c i="1" r="L50"/>
  <c r="AM50"/>
  <c r="AM49"/>
  <c r="L49"/>
  <c r="AM47"/>
  <c r="L47"/>
  <c r="L45"/>
  <c r="L44"/>
  <c i="2" r="BK115"/>
  <c r="J97"/>
  <c r="J122"/>
  <c r="J148"/>
  <c r="J127"/>
  <c r="BK94"/>
  <c r="J100"/>
  <c r="BK124"/>
  <c r="J120"/>
  <c r="BK97"/>
  <c r="J144"/>
  <c r="J155"/>
  <c r="BK91"/>
  <c i="1" r="AS54"/>
  <c i="2" r="J138"/>
  <c r="J103"/>
  <c r="BK145"/>
  <c r="BK134"/>
  <c r="BK131"/>
  <c r="BK122"/>
  <c r="J115"/>
  <c r="BK111"/>
  <c r="J142"/>
  <c r="BK100"/>
  <c r="J106"/>
  <c r="BK85"/>
  <c r="J134"/>
  <c r="J145"/>
  <c r="J85"/>
  <c r="BK127"/>
  <c r="J111"/>
  <c r="BK87"/>
  <c r="J87"/>
  <c r="BK153"/>
  <c r="J131"/>
  <c r="J94"/>
  <c r="BK142"/>
  <c r="BK129"/>
  <c r="BK108"/>
  <c r="BK120"/>
  <c r="BK106"/>
  <c r="BK148"/>
  <c r="BK144"/>
  <c r="J108"/>
  <c r="BK103"/>
  <c r="BK138"/>
  <c r="J129"/>
  <c r="J91"/>
  <c r="J153"/>
  <c r="BK155"/>
  <c r="J124"/>
  <c l="1" r="P84"/>
  <c r="T99"/>
  <c r="BK99"/>
  <c r="J99"/>
  <c r="J58"/>
  <c r="P119"/>
  <c r="R137"/>
  <c r="R136"/>
  <c r="R84"/>
  <c r="P99"/>
  <c r="R119"/>
  <c r="P137"/>
  <c r="P136"/>
  <c r="BK84"/>
  <c r="J84"/>
  <c r="J57"/>
  <c r="T84"/>
  <c r="BK119"/>
  <c r="J119"/>
  <c r="J59"/>
  <c r="BK137"/>
  <c r="J137"/>
  <c r="J62"/>
  <c r="R99"/>
  <c r="T119"/>
  <c r="T137"/>
  <c r="T136"/>
  <c r="BK152"/>
  <c r="J152"/>
  <c r="J64"/>
  <c r="P152"/>
  <c r="R152"/>
  <c r="T152"/>
  <c r="BK133"/>
  <c r="J133"/>
  <c r="J60"/>
  <c r="BK147"/>
  <c r="J147"/>
  <c r="J63"/>
  <c r="F79"/>
  <c r="BE115"/>
  <c r="BE129"/>
  <c r="BE144"/>
  <c r="BE145"/>
  <c r="BE148"/>
  <c r="J48"/>
  <c r="BE85"/>
  <c r="BE122"/>
  <c r="BE127"/>
  <c r="BE134"/>
  <c r="BE142"/>
  <c r="BE91"/>
  <c r="BE111"/>
  <c r="BE120"/>
  <c r="BE124"/>
  <c r="BE131"/>
  <c r="J79"/>
  <c r="BE87"/>
  <c r="BE94"/>
  <c r="BE103"/>
  <c r="BE108"/>
  <c r="BE138"/>
  <c r="BE153"/>
  <c r="BE155"/>
  <c r="BE97"/>
  <c r="BE106"/>
  <c r="BE100"/>
  <c r="J32"/>
  <c i="1" r="AW55"/>
  <c i="2" r="F35"/>
  <c i="1" r="BD55"/>
  <c r="BD54"/>
  <c r="W33"/>
  <c i="2" r="F32"/>
  <c i="1" r="BA55"/>
  <c r="BA54"/>
  <c r="W30"/>
  <c i="2" r="F33"/>
  <c i="1" r="BB55"/>
  <c r="BB54"/>
  <c r="AX54"/>
  <c i="2" r="F34"/>
  <c i="1" r="BC55"/>
  <c r="BC54"/>
  <c r="AY54"/>
  <c i="2" l="1" r="P83"/>
  <c r="P82"/>
  <c i="1" r="AU55"/>
  <c i="2" r="R83"/>
  <c r="R82"/>
  <c r="T83"/>
  <c r="T82"/>
  <c r="BK83"/>
  <c r="J83"/>
  <c r="J56"/>
  <c r="BK136"/>
  <c r="J136"/>
  <c r="J61"/>
  <c i="1" r="AU54"/>
  <c i="2" r="J31"/>
  <c i="1" r="AV55"/>
  <c r="AT55"/>
  <c r="AW54"/>
  <c r="AK30"/>
  <c r="W31"/>
  <c r="W32"/>
  <c i="2" r="F31"/>
  <c i="1" r="AZ55"/>
  <c r="AZ54"/>
  <c r="W29"/>
  <c i="2" l="1" r="BK82"/>
  <c r="J82"/>
  <c r="J55"/>
  <c i="1" r="AV54"/>
  <c r="AK29"/>
  <c i="2" l="1" r="J28"/>
  <c i="1" r="AG55"/>
  <c r="AG54"/>
  <c r="AK26"/>
  <c r="AK35"/>
  <c r="AT54"/>
  <c i="2" l="1" r="J37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<sst xmlns="http://schemas.openxmlformats.org/spreadsheetml/2006/main">
  <si>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</si>
  <si>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</si>
  <si>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</si>
  <si>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</si>
  <si>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</si>
  <si>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{0b00b44f-6aa8-41e7-996f-6728e5dd3832}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</si>
  <si>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</si>
  <si>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</si>
  <si>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</si>
  <si>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</si>
  <si>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</si>
  <si>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</si>
  <si>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</si>
  <si>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</si>
  <si>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L2024-34c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</si>
  <si>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</si>
  <si>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</si>
  <si>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PZŠ Jablunkov č.p. 438 - výměna boční výplně schodiště</t>
  </si>
  <si>
    <t>KSO:</t>
  </si>
  <si>
    <t>801 32 13</t>
  </si>
  <si>
    <t>CC-CZ:</t>
  </si>
  <si>
    <t/>
  </si>
  <si>
    <t>Místo:</t>
  </si>
  <si>
    <t>Město Jablunkov</t>
  </si>
  <si>
    <t>Datum:</t>
  </si>
  <si>
    <t>20. 4. 2023</t>
  </si>
  <si>
    <t>Zadavatel:</t>
  </si>
  <si>
    <t>IČ:</t>
  </si>
  <si>
    <t>00296759</t>
  </si>
  <si>
    <t>DIČ:</t>
  </si>
  <si>
    <t>Uchazeč:</t>
  </si>
  <si>
    <t>Vyplň údaj</t>
  </si>
  <si>
    <t>Projektant:</t>
  </si>
  <si>
    <t>28640861</t>
  </si>
  <si>
    <t>Projekční kancelář lay-out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</si>
  <si>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</si>
  <si>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</si>
  <si>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</si>
  <si>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</si>
  <si>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</si>
  <si>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</si>
  <si>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</si>
  <si>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</si>
  <si>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</si>
  <si>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</si>
  <si>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</si>
  <si>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</si>
  <si>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</si>
  <si>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</si>
  <si>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</si>
  <si>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</si>
  <si>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</si>
  <si>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</si>
  <si>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</si>
  <si>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</si>
  <si>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</si>
  <si>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</si>
  <si>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</si>
  <si>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</si>
  <si>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</si>
  <si>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</si>
  <si>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</si>
  <si>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</si>
  <si>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</si>
  <si>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</si>
  <si>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</si>
  <si>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</si>
  <si>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</si>
  <si>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</si>
  <si>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</si>
  <si>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</si>
  <si>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</si>
  <si>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</si>
  <si>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</si>
  <si>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</si>
  <si>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</si>
  <si>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</si>
  <si>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</si>
  <si>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</si>
  <si>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</si>
  <si>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</si>
  <si>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</si>
  <si>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</si>
  <si>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</si>
  <si>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</si>
  <si>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</si>
  <si>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</si>
  <si>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</si>
  <si>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</si>
  <si>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</si>
  <si>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</si>
  <si>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</si>
  <si>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</si>
  <si>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</si>
  <si>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</si>
  <si>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</si>
  <si>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</si>
  <si>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</si>
  <si>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</si>
  <si>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</si>
  <si>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</si>
  <si>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</si>
  <si>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</si>
  <si>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</si>
  <si>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</si>
  <si>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</si>
  <si>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</si>
  <si>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</si>
  <si>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</si>
  <si>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</si>
  <si>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</si>
  <si>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</si>
  <si>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</si>
  <si>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</si>
  <si>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</si>
  <si>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</si>
  <si>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omítka ostění nebo nadpraží štuková</t>
  </si>
  <si>
    <t>m2</t>
  </si>
  <si>
    <t>CS ÚRS 2023 01</t>
  </si>
  <si>
    <t>4</t>
  </si>
  <si>
    <t>-1824901064</t>
  </si>
  <si>
    <t>Online PSC</t>
  </si>
  <si>
    <t>https://podminky.urs.cz/item/CS_URS_2023_01/612325302</t>
  </si>
  <si>
    <t>619995001</t>
  </si>
  <si>
    <t>Začištění omítek (s dodáním hmot) kolem oken, dveří, podlah, obkladů apod.</t>
  </si>
  <si>
    <t>m</t>
  </si>
  <si>
    <t>-1564789209</t>
  </si>
  <si>
    <t>https://podminky.urs.cz/item/CS_URS_2023_01/619995001</t>
  </si>
  <si>
    <t>VV</t>
  </si>
  <si>
    <t>7,92*2+2,78"P02</t>
  </si>
  <si>
    <t>Součet</t>
  </si>
  <si>
    <t>3</t>
  </si>
  <si>
    <t>619996145</t>
  </si>
  <si>
    <t>Ochrana stavebních konstrukcí a samostatných prvků včetně pozdějšího odstranění obalením geotextilií samostatných konstrukcí a prvků</t>
  </si>
  <si>
    <t>-495898755</t>
  </si>
  <si>
    <t>https://podminky.urs.cz/item/CS_URS_2023_01/619996145</t>
  </si>
  <si>
    <t>3*2*2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</si>
  <si>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</si>
  <si>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</si>
  <si>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2114987671</t>
  </si>
  <si>
    <t>https://podminky.urs.cz/item/CS_URS_2023_01/622143004</t>
  </si>
  <si>
    <t>5</t>
  </si>
  <si>
    <t>M</t>
  </si>
  <si>
    <t>28342205</t>
  </si>
  <si>
    <t>profil začišťovací PVC 6mm s výztužnou tkaninou pro ostění ETICS</t>
  </si>
  <si>
    <t>CS ÚRS 2022 01</t>
  </si>
  <si>
    <t>8</t>
  </si>
  <si>
    <t>1559001812</t>
  </si>
  <si>
    <t>18,62*1,05 'Přepočtené koeficientem množství</t>
  </si>
  <si>
    <t>9</t>
  </si>
  <si>
    <t>Ostatní konstrukce a práce, bourání</t>
  </si>
  <si>
    <t>941111121</t>
  </si>
  <si>
    <t>Montáž lešení řadového trubkového lehkého pracovního s podlahami s provozním zatížením tř. 3 do 200 kg/m2 šířky tř. W09 od 0,9 do 1,2 m, výšky do 10 m</t>
  </si>
  <si>
    <t>-488538441</t>
  </si>
  <si>
    <t>https://podminky.urs.cz/item/CS_URS_2023_01/941111121</t>
  </si>
  <si>
    <t>3*8"P02 - vnější</t>
  </si>
  <si>
    <t>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</si>
  <si>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</si>
  <si>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</si>
  <si>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1530335925</t>
  </si>
  <si>
    <t>https://podminky.urs.cz/item/CS_URS_2023_01/941111221</t>
  </si>
  <si>
    <t>24*5 'Přepočtené koeficientem množství</t>
  </si>
  <si>
    <t>941111821</t>
  </si>
  <si>
    <t>Demontáž lešení řadového trubkového lehkého pracovního s podlahami s provozním zatížením tř. 3 do 200 kg/m2 šířky tř. W09 od 0,9 do 1,2 m, výšky do 10 m</t>
  </si>
  <si>
    <t>-27550752</t>
  </si>
  <si>
    <t>https://podminky.urs.cz/item/CS_URS_2023_01/941111821</t>
  </si>
  <si>
    <t>949101112</t>
  </si>
  <si>
    <t>Lešení pomocné pracovní pro objekty pozemních staveb pro zatížení do 150 kg/m2, o výšce lešeňové podlahy přes 1,9 do 3,5 m</t>
  </si>
  <si>
    <t>-1424012429</t>
  </si>
  <si>
    <t>https://podminky.urs.cz/item/CS_URS_2023_01/949101112</t>
  </si>
  <si>
    <t>3*2*2"P02 - vnitřní</t>
  </si>
  <si>
    <t>10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</si>
  <si>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</si>
  <si>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</si>
  <si>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1746241994</t>
  </si>
  <si>
    <t>https://podminky.urs.cz/item/CS_URS_2023_01/968062747</t>
  </si>
  <si>
    <t>2,78*7,92"P02</t>
  </si>
  <si>
    <t>11</t>
  </si>
  <si>
    <t>978011161</t>
  </si>
  <si>
    <t>Otlučení vápenných nebo vápenocementových omítek vnitřních ploch stropů, v rozsahu přes 30 do 50 %</t>
  </si>
  <si>
    <t>17880336</t>
  </si>
  <si>
    <t>https://podminky.urs.cz/item/CS_URS_2023_01/978011161</t>
  </si>
  <si>
    <t>(7,92*2+2,78)*0,6"P02</t>
  </si>
  <si>
    <t>997</t>
  </si>
  <si>
    <t>Přesun sutě</t>
  </si>
  <si>
    <t>997013152</t>
  </si>
  <si>
    <t>Vnitrostaveništní doprava suti a vybouraných hmot vodorovně do 50 m svisle s omezením mechanizace pro budovy a haly výšky přes 6 do 9 m</t>
  </si>
  <si>
    <t>t</t>
  </si>
  <si>
    <t>-563360514</t>
  </si>
  <si>
    <t>https://podminky.urs.cz/item/CS_URS_2023_01/997013152</t>
  </si>
  <si>
    <t>13</t>
  </si>
  <si>
    <t>997013501</t>
  </si>
  <si>
    <t>Odvoz suti a vybouraných hmot na skládku nebo meziskládku se složením, na vzdálenost do 1 km</t>
  </si>
  <si>
    <t>-679416243</t>
  </si>
  <si>
    <t>https://podminky.urs.cz/item/CS_URS_2023_01/997013501</t>
  </si>
  <si>
    <t>14</t>
  </si>
  <si>
    <t>997013509</t>
  </si>
  <si>
    <t>Odvoz suti a vybouraných hmot na skládku nebo meziskládku se složením, na vzdálenost Příplatek k ceně za každý další i započatý 1 km přes 1 km</t>
  </si>
  <si>
    <t>404160947</t>
  </si>
  <si>
    <t>https://podminky.urs.cz/item/CS_URS_2023_01/997013509</t>
  </si>
  <si>
    <t>0,578*10 'Přepočtené koeficientem množství</t>
  </si>
  <si>
    <t>15</t>
  </si>
  <si>
    <t>997013631</t>
  </si>
  <si>
    <t>Poplatek za uložení stavebního odpadu na skládce (skládkovné) směsného stavebního a demoličního zatříděného do Katalogu odpadů pod kódem 17 09 04</t>
  </si>
  <si>
    <t>1690992960</t>
  </si>
  <si>
    <t>https://podminky.urs.cz/item/CS_URS_2023_01/997013631</t>
  </si>
  <si>
    <t>16</t>
  </si>
  <si>
    <t>997013804</t>
  </si>
  <si>
    <t>Poplatek za uložení stavebního odpadu na skládce (skládkovné) ze skla zatříděného do Katalogu odpadů pod kódem 17 02 02</t>
  </si>
  <si>
    <t>-139465227</t>
  </si>
  <si>
    <t>https://podminky.urs.cz/item/CS_URS_2023_01/997013804</t>
  </si>
  <si>
    <t>17</t>
  </si>
  <si>
    <t>997013811</t>
  </si>
  <si>
    <t>Poplatek za uložení stavebního odpadu na skládce (skládkovné) dřevěného zatříděného do Katalogu odpadů pod kódem 17 02 01</t>
  </si>
  <si>
    <t>1674363251</t>
  </si>
  <si>
    <t>https://podminky.urs.cz/item/CS_URS_2023_01/997013811</t>
  </si>
  <si>
    <t>998</t>
  </si>
  <si>
    <t>Přesun hmot</t>
  </si>
  <si>
    <t>18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</si>
  <si>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</si>
  <si>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</si>
  <si>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1666973189</t>
  </si>
  <si>
    <t>https://podminky.urs.cz/item/CS_URS_2023_01/998011002</t>
  </si>
  <si>
    <t>PSV</t>
  </si>
  <si>
    <t>Práce a dodávky PSV</t>
  </si>
  <si>
    <t>767</t>
  </si>
  <si>
    <t>Konstrukce zámečnické</t>
  </si>
  <si>
    <t>19</t>
  </si>
  <si>
    <t>767620128</t>
  </si>
  <si>
    <t>Montáž oken zdvojených z hliníkových nebo ocelových profilů na polyuretanovou pěnu otevíravých do zdiva, plochy přes 2,5 m2</t>
  </si>
  <si>
    <t>1872876147</t>
  </si>
  <si>
    <t>https://podminky.urs.cz/item/CS_URS_2022_01/767620128</t>
  </si>
  <si>
    <t>20</t>
  </si>
  <si>
    <t>RMAT0002R02</t>
  </si>
  <si>
    <t>sestava schodišťové výplně se vstupními dvojkřídlovými dveřmi, s 5-ti poutci a nadsvětlíky, včetně oken a dělících sloupků dle specifikace výplní otvorů - P02</t>
  </si>
  <si>
    <t>komplet</t>
  </si>
  <si>
    <t>vlastní</t>
  </si>
  <si>
    <t>32</t>
  </si>
  <si>
    <t>-532174066</t>
  </si>
  <si>
    <t>1"P02</t>
  </si>
  <si>
    <t>767627305</t>
  </si>
  <si>
    <t>Montáž oken zdvojených Příplatek k cenám za připojovací spáru mezi ostěním a rámem 3D pěnou</t>
  </si>
  <si>
    <t>-577869839</t>
  </si>
  <si>
    <t>22</t>
  </si>
  <si>
    <t>998767102</t>
  </si>
  <si>
    <t>Přesun hmot pro zámečnické konstrukce stanovený z hmotnosti přesunovaného materiálu vodorovná dopravní vzdálenost do 50 m v objektech výšky přes 6 do 12 m</t>
  </si>
  <si>
    <t>-739794669</t>
  </si>
  <si>
    <t>https://podminky.urs.cz/item/CS_URS_2023_01/998767102</t>
  </si>
  <si>
    <t>783</t>
  </si>
  <si>
    <t>Dokončovací práce - nátěry</t>
  </si>
  <si>
    <t>23</t>
  </si>
  <si>
    <t>783442101</t>
  </si>
  <si>
    <t>Tmelení klempířských konstrukcí šířky spáry do 2 mm, tmelem polyuretanovým</t>
  </si>
  <si>
    <t>1276269219</t>
  </si>
  <si>
    <t>https://podminky.urs.cz/item/CS_URS_2023_01/783442101</t>
  </si>
  <si>
    <t>Vedlejší rozpočtové náklady</t>
  </si>
  <si>
    <t>24</t>
  </si>
  <si>
    <t>039203000</t>
  </si>
  <si>
    <t>Závěrečný úklid staveniště</t>
  </si>
  <si>
    <t>1024</t>
  </si>
  <si>
    <t>669462711</t>
  </si>
  <si>
    <t>https://podminky.urs.cz/item/CS_URS_2023_01/039203000</t>
  </si>
  <si>
    <t>25</t>
  </si>
  <si>
    <t>065002000</t>
  </si>
  <si>
    <t>Mimostaveništní doprava materiálů, výplní otvorů, pracovníků apod.</t>
  </si>
  <si>
    <t>-2027903705</t>
  </si>
  <si>
    <t>https://podminky.urs.cz/item/CS_URS_2023_01/065002000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</si>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</sst>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325302" TargetMode="External" /><Relationship Id="rId2" Type="http://schemas.openxmlformats.org/officeDocument/2006/relationships/hyperlink" Target="https://podminky.urs.cz/item/CS_URS_2023_01/619995001" TargetMode="External" /><Relationship Id="rId3" Type="http://schemas.openxmlformats.org/officeDocument/2006/relationships/hyperlink" Target="https://podminky.urs.cz/item/CS_URS_2023_01/619996145" TargetMode="External" /><Relationship Id="rId4" Type="http://schemas.openxmlformats.org/officeDocument/2006/relationships/hyperlink" Target="https://podminky.urs.cz/item/CS_URS_2023_01/622143004" TargetMode="External" /><Relationship Id="rId5" Type="http://schemas.openxmlformats.org/officeDocument/2006/relationships/hyperlink" Target="https://podminky.urs.cz/item/CS_URS_2023_01/941111121" TargetMode="External" /><Relationship Id="rId6" Type="http://schemas.openxmlformats.org/officeDocument/2006/relationships/hyperlink" Target="https://podminky.urs.cz/item/CS_URS_2023_01/941111221" TargetMode="External" /><Relationship Id="rId7" Type="http://schemas.openxmlformats.org/officeDocument/2006/relationships/hyperlink" Target="https://podminky.urs.cz/item/CS_URS_2023_01/941111821" TargetMode="External" /><Relationship Id="rId8" Type="http://schemas.openxmlformats.org/officeDocument/2006/relationships/hyperlink" Target="https://podminky.urs.cz/item/CS_URS_2023_01/949101112" TargetMode="External" /><Relationship Id="rId9" Type="http://schemas.openxmlformats.org/officeDocument/2006/relationships/hyperlink" Target="https://podminky.urs.cz/item/CS_URS_2023_01/968062747" TargetMode="External" /><Relationship Id="rId10" Type="http://schemas.openxmlformats.org/officeDocument/2006/relationships/hyperlink" Target="https://podminky.urs.cz/item/CS_URS_2023_01/978011161" TargetMode="External" /><Relationship Id="rId11" Type="http://schemas.openxmlformats.org/officeDocument/2006/relationships/hyperlink" Target="https://podminky.urs.cz/item/CS_URS_2023_01/997013152" TargetMode="External" /><Relationship Id="rId12" Type="http://schemas.openxmlformats.org/officeDocument/2006/relationships/hyperlink" Target="https://podminky.urs.cz/item/CS_URS_2023_01/997013501" TargetMode="External" /><Relationship Id="rId13" Type="http://schemas.openxmlformats.org/officeDocument/2006/relationships/hyperlink" Target="https://podminky.urs.cz/item/CS_URS_2023_01/997013509" TargetMode="External" /><Relationship Id="rId14" Type="http://schemas.openxmlformats.org/officeDocument/2006/relationships/hyperlink" Target="https://podminky.urs.cz/item/CS_URS_2023_01/997013631" TargetMode="External" /><Relationship Id="rId15" Type="http://schemas.openxmlformats.org/officeDocument/2006/relationships/hyperlink" Target="https://podminky.urs.cz/item/CS_URS_2023_01/997013804" TargetMode="External" /><Relationship Id="rId16" Type="http://schemas.openxmlformats.org/officeDocument/2006/relationships/hyperlink" Target="https://podminky.urs.cz/item/CS_URS_2023_01/997013811" TargetMode="External" /><Relationship Id="rId17" Type="http://schemas.openxmlformats.org/officeDocument/2006/relationships/hyperlink" Target="https://podminky.urs.cz/item/CS_URS_2023_01/998011002" TargetMode="External" /><Relationship Id="rId18" Type="http://schemas.openxmlformats.org/officeDocument/2006/relationships/hyperlink" Target="https://podminky.urs.cz/item/CS_URS_2022_01/767620128" TargetMode="External" /><Relationship Id="rId19" Type="http://schemas.openxmlformats.org/officeDocument/2006/relationships/hyperlink" Target="https://podminky.urs.cz/item/CS_URS_2023_01/998767102" TargetMode="External" /><Relationship Id="rId20" Type="http://schemas.openxmlformats.org/officeDocument/2006/relationships/hyperlink" Target="https://podminky.urs.cz/item/CS_URS_2023_01/783442101" TargetMode="External" /><Relationship Id="rId21" Type="http://schemas.openxmlformats.org/officeDocument/2006/relationships/hyperlink" Target="https://podminky.urs.cz/item/CS_URS_2023_01/039203000" TargetMode="External" /><Relationship Id="rId22" Type="http://schemas.openxmlformats.org/officeDocument/2006/relationships/hyperlink" Target="https://podminky.urs.cz/item/CS_URS_2023_01/065002000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L2024-34c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PZŠ Jablunkov č.p. 438 - výměna boční výplně schodiště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Město Jablunkov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20. 4. 2023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Jablunkov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Projekční kancelář lay-out s.r.o.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21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4.75" customHeight="1">
      <c r="A55" s="111" t="s">
        <v>77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'L2024-34c - PZŠ Jablunkov...'!J28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'L2024-34c - PZŠ Jablunkov...'!P82</f>
        <v>0</v>
      </c>
      <c r="AV55" s="120">
        <f>'L2024-34c - PZŠ Jablunkov...'!J31</f>
        <v>0</v>
      </c>
      <c r="AW55" s="120">
        <f>'L2024-34c - PZŠ Jablunkov...'!J32</f>
        <v>0</v>
      </c>
      <c r="AX55" s="120">
        <f>'L2024-34c - PZŠ Jablunkov...'!J33</f>
        <v>0</v>
      </c>
      <c r="AY55" s="120">
        <f>'L2024-34c - PZŠ Jablunkov...'!J34</f>
        <v>0</v>
      </c>
      <c r="AZ55" s="120">
        <f>'L2024-34c - PZŠ Jablunkov...'!F31</f>
        <v>0</v>
      </c>
      <c r="BA55" s="120">
        <f>'L2024-34c - PZŠ Jablunkov...'!F32</f>
        <v>0</v>
      </c>
      <c r="BB55" s="120">
        <f>'L2024-34c - PZŠ Jablunkov...'!F33</f>
        <v>0</v>
      </c>
      <c r="BC55" s="120">
        <f>'L2024-34c - PZŠ Jablunkov...'!F34</f>
        <v>0</v>
      </c>
      <c r="BD55" s="122">
        <f>'L2024-34c - PZŠ Jablunkov...'!F35</f>
        <v>0</v>
      </c>
      <c r="BE55" s="7"/>
      <c r="BT55" s="123" t="s">
        <v>79</v>
      </c>
      <c r="BU55" s="123" t="s">
        <v>80</v>
      </c>
      <c r="BV55" s="123" t="s">
        <v>75</v>
      </c>
      <c r="BW55" s="123" t="s">
        <v>5</v>
      </c>
      <c r="BX55" s="123" t="s">
        <v>76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L4I1WJGN3Pd3bNxL0yfUxkfb26QgKkaflyFT+s7tsPOROWhUqZYWARZoD3m8p4PP6I7FtjXkxHqI2y+evH6XaA==" hashValue="WHqeNu+IB/TfwvsT7BXAk7z0rAJvE9tIPjd+wi+xxRXgM2eoL05p/Lq0Q/HDzukAL29YzFz7f5Deo+Oj8v9JX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L2024-34c - PZŠ Jablunko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81</v>
      </c>
    </row>
    <row r="4" s="1" customFormat="1" ht="24.96" customHeight="1">
      <c r="B4" s="21"/>
      <c r="D4" s="126" t="s">
        <v>82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21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22</v>
      </c>
      <c r="E10" s="39"/>
      <c r="F10" s="131" t="s">
        <v>23</v>
      </c>
      <c r="G10" s="39"/>
      <c r="H10" s="39"/>
      <c r="I10" s="128" t="s">
        <v>24</v>
      </c>
      <c r="J10" s="132" t="str">
        <f>'Rekapitulace stavby'!AN8</f>
        <v>20. 4. 2023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26</v>
      </c>
      <c r="E12" s="39"/>
      <c r="F12" s="39"/>
      <c r="G12" s="39"/>
      <c r="H12" s="39"/>
      <c r="I12" s="128" t="s">
        <v>27</v>
      </c>
      <c r="J12" s="131" t="s">
        <v>28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23</v>
      </c>
      <c r="F13" s="39"/>
      <c r="G13" s="39"/>
      <c r="H13" s="39"/>
      <c r="I13" s="128" t="s">
        <v>29</v>
      </c>
      <c r="J13" s="131" t="s">
        <v>21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27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27</v>
      </c>
      <c r="J18" s="131" t="s">
        <v>33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34</v>
      </c>
      <c r="F19" s="39"/>
      <c r="G19" s="39"/>
      <c r="H19" s="39"/>
      <c r="I19" s="128" t="s">
        <v>29</v>
      </c>
      <c r="J19" s="131" t="s">
        <v>21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36</v>
      </c>
      <c r="E21" s="39"/>
      <c r="F21" s="39"/>
      <c r="G21" s="39"/>
      <c r="H21" s="39"/>
      <c r="I21" s="128" t="s">
        <v>27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29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38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39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40</v>
      </c>
      <c r="E28" s="39"/>
      <c r="F28" s="39"/>
      <c r="G28" s="39"/>
      <c r="H28" s="39"/>
      <c r="I28" s="39"/>
      <c r="J28" s="139">
        <f>ROUND(J82,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42</v>
      </c>
      <c r="G30" s="39"/>
      <c r="H30" s="39"/>
      <c r="I30" s="140" t="s">
        <v>41</v>
      </c>
      <c r="J30" s="140" t="s">
        <v>43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44</v>
      </c>
      <c r="E31" s="128" t="s">
        <v>45</v>
      </c>
      <c r="F31" s="142">
        <f>ROUND((SUM(BE82:BE156)),  2)</f>
        <v>0</v>
      </c>
      <c r="G31" s="39"/>
      <c r="H31" s="39"/>
      <c r="I31" s="143">
        <v>0.20999999999999999</v>
      </c>
      <c r="J31" s="142">
        <f>ROUND(((SUM(BE82:BE156))*I31),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46</v>
      </c>
      <c r="F32" s="142">
        <f>ROUND((SUM(BF82:BF156)),  2)</f>
        <v>0</v>
      </c>
      <c r="G32" s="39"/>
      <c r="H32" s="39"/>
      <c r="I32" s="143">
        <v>0.12</v>
      </c>
      <c r="J32" s="142">
        <f>ROUND(((SUM(BF82:BF156))*I32),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47</v>
      </c>
      <c r="F33" s="142">
        <f>ROUND((SUM(BG82:BG156)),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48</v>
      </c>
      <c r="F34" s="142">
        <f>ROUND((SUM(BH82:BH156)),  2)</f>
        <v>0</v>
      </c>
      <c r="G34" s="39"/>
      <c r="H34" s="39"/>
      <c r="I34" s="143">
        <v>0.12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49</v>
      </c>
      <c r="F35" s="142">
        <f>ROUND((SUM(BI82:BI156)),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50</v>
      </c>
      <c r="E37" s="146"/>
      <c r="F37" s="146"/>
      <c r="G37" s="147" t="s">
        <v>51</v>
      </c>
      <c r="H37" s="148" t="s">
        <v>52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83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PZŠ Jablunkov č.p. 438 - výměna boční výplně schodiště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22</v>
      </c>
      <c r="D48" s="41"/>
      <c r="E48" s="41"/>
      <c r="F48" s="28" t="str">
        <f>F10</f>
        <v>Město Jablunkov</v>
      </c>
      <c r="G48" s="41"/>
      <c r="H48" s="41"/>
      <c r="I48" s="33" t="s">
        <v>24</v>
      </c>
      <c r="J48" s="73" t="str">
        <f>IF(J10="","",J10)</f>
        <v>20. 4. 2023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5.65" customHeight="1">
      <c r="A50" s="39"/>
      <c r="B50" s="40"/>
      <c r="C50" s="33" t="s">
        <v>26</v>
      </c>
      <c r="D50" s="41"/>
      <c r="E50" s="41"/>
      <c r="F50" s="28" t="str">
        <f>E13</f>
        <v>Město Jablunkov</v>
      </c>
      <c r="G50" s="41"/>
      <c r="H50" s="41"/>
      <c r="I50" s="33" t="s">
        <v>32</v>
      </c>
      <c r="J50" s="37" t="str">
        <f>E19</f>
        <v>Projekční kancelář lay-out s.r.o.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36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84</v>
      </c>
      <c r="D53" s="156"/>
      <c r="E53" s="156"/>
      <c r="F53" s="156"/>
      <c r="G53" s="156"/>
      <c r="H53" s="156"/>
      <c r="I53" s="156"/>
      <c r="J53" s="157" t="s">
        <v>85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72</v>
      </c>
      <c r="D55" s="41"/>
      <c r="E55" s="41"/>
      <c r="F55" s="41"/>
      <c r="G55" s="41"/>
      <c r="H55" s="41"/>
      <c r="I55" s="41"/>
      <c r="J55" s="103">
        <f>J82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86</v>
      </c>
    </row>
    <row r="56" s="9" customFormat="1" ht="24.96" customHeight="1">
      <c r="A56" s="9"/>
      <c r="B56" s="159"/>
      <c r="C56" s="160"/>
      <c r="D56" s="161" t="s">
        <v>87</v>
      </c>
      <c r="E56" s="162"/>
      <c r="F56" s="162"/>
      <c r="G56" s="162"/>
      <c r="H56" s="162"/>
      <c r="I56" s="162"/>
      <c r="J56" s="163">
        <f>J83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88</v>
      </c>
      <c r="E57" s="168"/>
      <c r="F57" s="168"/>
      <c r="G57" s="168"/>
      <c r="H57" s="168"/>
      <c r="I57" s="168"/>
      <c r="J57" s="169">
        <f>J84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89</v>
      </c>
      <c r="E58" s="168"/>
      <c r="F58" s="168"/>
      <c r="G58" s="168"/>
      <c r="H58" s="168"/>
      <c r="I58" s="168"/>
      <c r="J58" s="169">
        <f>J99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90</v>
      </c>
      <c r="E59" s="168"/>
      <c r="F59" s="168"/>
      <c r="G59" s="168"/>
      <c r="H59" s="168"/>
      <c r="I59" s="168"/>
      <c r="J59" s="169">
        <f>J119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J133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9"/>
      <c r="C61" s="160"/>
      <c r="D61" s="161" t="s">
        <v>92</v>
      </c>
      <c r="E61" s="162"/>
      <c r="F61" s="162"/>
      <c r="G61" s="162"/>
      <c r="H61" s="162"/>
      <c r="I61" s="162"/>
      <c r="J61" s="163">
        <f>J136</f>
        <v>0</v>
      </c>
      <c r="K61" s="160"/>
      <c r="L61" s="16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5"/>
      <c r="C62" s="166"/>
      <c r="D62" s="167" t="s">
        <v>93</v>
      </c>
      <c r="E62" s="168"/>
      <c r="F62" s="168"/>
      <c r="G62" s="168"/>
      <c r="H62" s="168"/>
      <c r="I62" s="168"/>
      <c r="J62" s="169">
        <f>J137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94</v>
      </c>
      <c r="E63" s="168"/>
      <c r="F63" s="168"/>
      <c r="G63" s="168"/>
      <c r="H63" s="168"/>
      <c r="I63" s="168"/>
      <c r="J63" s="169">
        <f>J147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59"/>
      <c r="C64" s="160"/>
      <c r="D64" s="161" t="s">
        <v>95</v>
      </c>
      <c r="E64" s="162"/>
      <c r="F64" s="162"/>
      <c r="G64" s="162"/>
      <c r="H64" s="162"/>
      <c r="I64" s="162"/>
      <c r="J64" s="163">
        <f>J152</f>
        <v>0</v>
      </c>
      <c r="K64" s="160"/>
      <c r="L64" s="16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96</v>
      </c>
      <c r="D71" s="41"/>
      <c r="E71" s="41"/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E7</f>
        <v>PZŠ Jablunkov č.p. 438 - výměna boční výplně schodiště</v>
      </c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22</v>
      </c>
      <c r="D76" s="41"/>
      <c r="E76" s="41"/>
      <c r="F76" s="28" t="str">
        <f>F10</f>
        <v>Město Jablunkov</v>
      </c>
      <c r="G76" s="41"/>
      <c r="H76" s="41"/>
      <c r="I76" s="33" t="s">
        <v>24</v>
      </c>
      <c r="J76" s="73" t="str">
        <f>IF(J10="","",J10)</f>
        <v>20. 4. 2023</v>
      </c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26</v>
      </c>
      <c r="D78" s="41"/>
      <c r="E78" s="41"/>
      <c r="F78" s="28" t="str">
        <f>E13</f>
        <v>Město Jablunkov</v>
      </c>
      <c r="G78" s="41"/>
      <c r="H78" s="41"/>
      <c r="I78" s="33" t="s">
        <v>32</v>
      </c>
      <c r="J78" s="37" t="str">
        <f>E19</f>
        <v>Projekční kancelář lay-out s.r.o.</v>
      </c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IF(E16="","",E16)</f>
        <v>Vyplň údaj</v>
      </c>
      <c r="G79" s="41"/>
      <c r="H79" s="41"/>
      <c r="I79" s="33" t="s">
        <v>36</v>
      </c>
      <c r="J79" s="37" t="str">
        <f>E22</f>
        <v xml:space="preserve"> </v>
      </c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1"/>
      <c r="B81" s="172"/>
      <c r="C81" s="173" t="s">
        <v>97</v>
      </c>
      <c r="D81" s="174" t="s">
        <v>59</v>
      </c>
      <c r="E81" s="174" t="s">
        <v>55</v>
      </c>
      <c r="F81" s="174" t="s">
        <v>56</v>
      </c>
      <c r="G81" s="174" t="s">
        <v>98</v>
      </c>
      <c r="H81" s="174" t="s">
        <v>99</v>
      </c>
      <c r="I81" s="174" t="s">
        <v>100</v>
      </c>
      <c r="J81" s="174" t="s">
        <v>85</v>
      </c>
      <c r="K81" s="175" t="s">
        <v>101</v>
      </c>
      <c r="L81" s="176"/>
      <c r="M81" s="93" t="s">
        <v>21</v>
      </c>
      <c r="N81" s="94" t="s">
        <v>44</v>
      </c>
      <c r="O81" s="94" t="s">
        <v>102</v>
      </c>
      <c r="P81" s="94" t="s">
        <v>103</v>
      </c>
      <c r="Q81" s="94" t="s">
        <v>104</v>
      </c>
      <c r="R81" s="94" t="s">
        <v>105</v>
      </c>
      <c r="S81" s="94" t="s">
        <v>106</v>
      </c>
      <c r="T81" s="95" t="s">
        <v>107</v>
      </c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="2" customFormat="1" ht="22.8" customHeight="1">
      <c r="A82" s="39"/>
      <c r="B82" s="40"/>
      <c r="C82" s="100" t="s">
        <v>108</v>
      </c>
      <c r="D82" s="41"/>
      <c r="E82" s="41"/>
      <c r="F82" s="41"/>
      <c r="G82" s="41"/>
      <c r="H82" s="41"/>
      <c r="I82" s="41"/>
      <c r="J82" s="177">
        <f>BK82</f>
        <v>0</v>
      </c>
      <c r="K82" s="41"/>
      <c r="L82" s="45"/>
      <c r="M82" s="96"/>
      <c r="N82" s="178"/>
      <c r="O82" s="97"/>
      <c r="P82" s="179">
        <f>P83+P136+P152</f>
        <v>0</v>
      </c>
      <c r="Q82" s="97"/>
      <c r="R82" s="179">
        <f>R83+R136+R152</f>
        <v>1.0195814280000002</v>
      </c>
      <c r="S82" s="97"/>
      <c r="T82" s="180">
        <f>T83+T136+T152</f>
        <v>0.57771000000000006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73</v>
      </c>
      <c r="AU82" s="18" t="s">
        <v>86</v>
      </c>
      <c r="BK82" s="181">
        <f>BK83+BK136+BK152</f>
        <v>0</v>
      </c>
    </row>
    <row r="83" s="12" customFormat="1" ht="25.92" customHeight="1">
      <c r="A83" s="12"/>
      <c r="B83" s="182"/>
      <c r="C83" s="183"/>
      <c r="D83" s="184" t="s">
        <v>73</v>
      </c>
      <c r="E83" s="185" t="s">
        <v>109</v>
      </c>
      <c r="F83" s="185" t="s">
        <v>110</v>
      </c>
      <c r="G83" s="183"/>
      <c r="H83" s="183"/>
      <c r="I83" s="186"/>
      <c r="J83" s="187">
        <f>BK83</f>
        <v>0</v>
      </c>
      <c r="K83" s="183"/>
      <c r="L83" s="188"/>
      <c r="M83" s="189"/>
      <c r="N83" s="190"/>
      <c r="O83" s="190"/>
      <c r="P83" s="191">
        <f>P84+P99+P119+P133</f>
        <v>0</v>
      </c>
      <c r="Q83" s="190"/>
      <c r="R83" s="191">
        <f>R84+R99+R119+R133</f>
        <v>0.4090278</v>
      </c>
      <c r="S83" s="190"/>
      <c r="T83" s="192">
        <f>T84+T99+T119+T133</f>
        <v>0.57771000000000006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3" t="s">
        <v>79</v>
      </c>
      <c r="AT83" s="194" t="s">
        <v>73</v>
      </c>
      <c r="AU83" s="194" t="s">
        <v>74</v>
      </c>
      <c r="AY83" s="193" t="s">
        <v>111</v>
      </c>
      <c r="BK83" s="195">
        <f>BK84+BK99+BK119+BK133</f>
        <v>0</v>
      </c>
    </row>
    <row r="84" s="12" customFormat="1" ht="22.8" customHeight="1">
      <c r="A84" s="12"/>
      <c r="B84" s="182"/>
      <c r="C84" s="183"/>
      <c r="D84" s="184" t="s">
        <v>73</v>
      </c>
      <c r="E84" s="196" t="s">
        <v>112</v>
      </c>
      <c r="F84" s="196" t="s">
        <v>113</v>
      </c>
      <c r="G84" s="183"/>
      <c r="H84" s="183"/>
      <c r="I84" s="186"/>
      <c r="J84" s="197">
        <f>BK84</f>
        <v>0</v>
      </c>
      <c r="K84" s="183"/>
      <c r="L84" s="188"/>
      <c r="M84" s="189"/>
      <c r="N84" s="190"/>
      <c r="O84" s="190"/>
      <c r="P84" s="191">
        <f>SUM(P85:P98)</f>
        <v>0</v>
      </c>
      <c r="Q84" s="190"/>
      <c r="R84" s="191">
        <f>SUM(R85:R98)</f>
        <v>0.40650779999999997</v>
      </c>
      <c r="S84" s="190"/>
      <c r="T84" s="192">
        <f>SUM(T85:T98)</f>
        <v>0.024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79</v>
      </c>
      <c r="AT84" s="194" t="s">
        <v>73</v>
      </c>
      <c r="AU84" s="194" t="s">
        <v>79</v>
      </c>
      <c r="AY84" s="193" t="s">
        <v>111</v>
      </c>
      <c r="BK84" s="195">
        <f>SUM(BK85:BK98)</f>
        <v>0</v>
      </c>
    </row>
    <row r="85" s="2" customFormat="1" ht="16.5" customHeight="1">
      <c r="A85" s="39"/>
      <c r="B85" s="40"/>
      <c r="C85" s="198" t="s">
        <v>79</v>
      </c>
      <c r="D85" s="198" t="s">
        <v>114</v>
      </c>
      <c r="E85" s="199" t="s">
        <v>115</v>
      </c>
      <c r="F85" s="200" t="s">
        <v>116</v>
      </c>
      <c r="G85" s="201" t="s">
        <v>117</v>
      </c>
      <c r="H85" s="202">
        <v>11.172000000000001</v>
      </c>
      <c r="I85" s="203"/>
      <c r="J85" s="204">
        <f>ROUND(I85*H85,2)</f>
        <v>0</v>
      </c>
      <c r="K85" s="200" t="s">
        <v>118</v>
      </c>
      <c r="L85" s="45"/>
      <c r="M85" s="205" t="s">
        <v>21</v>
      </c>
      <c r="N85" s="206" t="s">
        <v>45</v>
      </c>
      <c r="O85" s="85"/>
      <c r="P85" s="207">
        <f>O85*H85</f>
        <v>0</v>
      </c>
      <c r="Q85" s="207">
        <v>0.033579999999999999</v>
      </c>
      <c r="R85" s="207">
        <f>Q85*H85</f>
        <v>0.37515576</v>
      </c>
      <c r="S85" s="207">
        <v>0</v>
      </c>
      <c r="T85" s="208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09" t="s">
        <v>119</v>
      </c>
      <c r="AT85" s="209" t="s">
        <v>114</v>
      </c>
      <c r="AU85" s="209" t="s">
        <v>81</v>
      </c>
      <c r="AY85" s="18" t="s">
        <v>111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8" t="s">
        <v>79</v>
      </c>
      <c r="BK85" s="210">
        <f>ROUND(I85*H85,2)</f>
        <v>0</v>
      </c>
      <c r="BL85" s="18" t="s">
        <v>119</v>
      </c>
      <c r="BM85" s="209" t="s">
        <v>120</v>
      </c>
    </row>
    <row r="86" s="2" customFormat="1">
      <c r="A86" s="39"/>
      <c r="B86" s="40"/>
      <c r="C86" s="41"/>
      <c r="D86" s="211" t="s">
        <v>121</v>
      </c>
      <c r="E86" s="41"/>
      <c r="F86" s="212" t="s">
        <v>122</v>
      </c>
      <c r="G86" s="41"/>
      <c r="H86" s="41"/>
      <c r="I86" s="213"/>
      <c r="J86" s="41"/>
      <c r="K86" s="41"/>
      <c r="L86" s="45"/>
      <c r="M86" s="214"/>
      <c r="N86" s="215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121</v>
      </c>
      <c r="AU86" s="18" t="s">
        <v>81</v>
      </c>
    </row>
    <row r="87" s="2" customFormat="1" ht="16.5" customHeight="1">
      <c r="A87" s="39"/>
      <c r="B87" s="40"/>
      <c r="C87" s="198" t="s">
        <v>81</v>
      </c>
      <c r="D87" s="198" t="s">
        <v>114</v>
      </c>
      <c r="E87" s="199" t="s">
        <v>123</v>
      </c>
      <c r="F87" s="200" t="s">
        <v>124</v>
      </c>
      <c r="G87" s="201" t="s">
        <v>125</v>
      </c>
      <c r="H87" s="202">
        <v>18.620000000000001</v>
      </c>
      <c r="I87" s="203"/>
      <c r="J87" s="204">
        <f>ROUND(I87*H87,2)</f>
        <v>0</v>
      </c>
      <c r="K87" s="200" t="s">
        <v>118</v>
      </c>
      <c r="L87" s="45"/>
      <c r="M87" s="205" t="s">
        <v>21</v>
      </c>
      <c r="N87" s="206" t="s">
        <v>45</v>
      </c>
      <c r="O87" s="85"/>
      <c r="P87" s="207">
        <f>O87*H87</f>
        <v>0</v>
      </c>
      <c r="Q87" s="207">
        <v>0.0015</v>
      </c>
      <c r="R87" s="207">
        <f>Q87*H87</f>
        <v>0.027930000000000003</v>
      </c>
      <c r="S87" s="207">
        <v>0</v>
      </c>
      <c r="T87" s="208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09" t="s">
        <v>119</v>
      </c>
      <c r="AT87" s="209" t="s">
        <v>114</v>
      </c>
      <c r="AU87" s="209" t="s">
        <v>81</v>
      </c>
      <c r="AY87" s="18" t="s">
        <v>111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18" t="s">
        <v>79</v>
      </c>
      <c r="BK87" s="210">
        <f>ROUND(I87*H87,2)</f>
        <v>0</v>
      </c>
      <c r="BL87" s="18" t="s">
        <v>119</v>
      </c>
      <c r="BM87" s="209" t="s">
        <v>126</v>
      </c>
    </row>
    <row r="88" s="2" customFormat="1">
      <c r="A88" s="39"/>
      <c r="B88" s="40"/>
      <c r="C88" s="41"/>
      <c r="D88" s="211" t="s">
        <v>121</v>
      </c>
      <c r="E88" s="41"/>
      <c r="F88" s="212" t="s">
        <v>127</v>
      </c>
      <c r="G88" s="41"/>
      <c r="H88" s="41"/>
      <c r="I88" s="213"/>
      <c r="J88" s="41"/>
      <c r="K88" s="41"/>
      <c r="L88" s="45"/>
      <c r="M88" s="214"/>
      <c r="N88" s="215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121</v>
      </c>
      <c r="AU88" s="18" t="s">
        <v>81</v>
      </c>
    </row>
    <row r="89" s="13" customFormat="1">
      <c r="A89" s="13"/>
      <c r="B89" s="216"/>
      <c r="C89" s="217"/>
      <c r="D89" s="218" t="s">
        <v>128</v>
      </c>
      <c r="E89" s="219" t="s">
        <v>21</v>
      </c>
      <c r="F89" s="220" t="s">
        <v>129</v>
      </c>
      <c r="G89" s="217"/>
      <c r="H89" s="221">
        <v>18.620000000000001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7" t="s">
        <v>128</v>
      </c>
      <c r="AU89" s="227" t="s">
        <v>81</v>
      </c>
      <c r="AV89" s="13" t="s">
        <v>81</v>
      </c>
      <c r="AW89" s="13" t="s">
        <v>35</v>
      </c>
      <c r="AX89" s="13" t="s">
        <v>74</v>
      </c>
      <c r="AY89" s="227" t="s">
        <v>111</v>
      </c>
    </row>
    <row r="90" s="14" customFormat="1">
      <c r="A90" s="14"/>
      <c r="B90" s="228"/>
      <c r="C90" s="229"/>
      <c r="D90" s="218" t="s">
        <v>128</v>
      </c>
      <c r="E90" s="230" t="s">
        <v>21</v>
      </c>
      <c r="F90" s="231" t="s">
        <v>130</v>
      </c>
      <c r="G90" s="229"/>
      <c r="H90" s="232">
        <v>18.620000000000001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8" t="s">
        <v>128</v>
      </c>
      <c r="AU90" s="238" t="s">
        <v>81</v>
      </c>
      <c r="AV90" s="14" t="s">
        <v>119</v>
      </c>
      <c r="AW90" s="14" t="s">
        <v>35</v>
      </c>
      <c r="AX90" s="14" t="s">
        <v>79</v>
      </c>
      <c r="AY90" s="238" t="s">
        <v>111</v>
      </c>
    </row>
    <row r="91" s="2" customFormat="1" ht="24.15" customHeight="1">
      <c r="A91" s="39"/>
      <c r="B91" s="40"/>
      <c r="C91" s="198" t="s">
        <v>131</v>
      </c>
      <c r="D91" s="198" t="s">
        <v>114</v>
      </c>
      <c r="E91" s="199" t="s">
        <v>132</v>
      </c>
      <c r="F91" s="200" t="s">
        <v>133</v>
      </c>
      <c r="G91" s="201" t="s">
        <v>117</v>
      </c>
      <c r="H91" s="202">
        <v>12</v>
      </c>
      <c r="I91" s="203"/>
      <c r="J91" s="204">
        <f>ROUND(I91*H91,2)</f>
        <v>0</v>
      </c>
      <c r="K91" s="200" t="s">
        <v>118</v>
      </c>
      <c r="L91" s="45"/>
      <c r="M91" s="205" t="s">
        <v>21</v>
      </c>
      <c r="N91" s="206" t="s">
        <v>45</v>
      </c>
      <c r="O91" s="85"/>
      <c r="P91" s="207">
        <f>O91*H91</f>
        <v>0</v>
      </c>
      <c r="Q91" s="207">
        <v>0.00022000000000000001</v>
      </c>
      <c r="R91" s="207">
        <f>Q91*H91</f>
        <v>0.00264</v>
      </c>
      <c r="S91" s="207">
        <v>0.002</v>
      </c>
      <c r="T91" s="208">
        <f>S91*H91</f>
        <v>0.024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09" t="s">
        <v>119</v>
      </c>
      <c r="AT91" s="209" t="s">
        <v>114</v>
      </c>
      <c r="AU91" s="209" t="s">
        <v>81</v>
      </c>
      <c r="AY91" s="18" t="s">
        <v>111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8" t="s">
        <v>79</v>
      </c>
      <c r="BK91" s="210">
        <f>ROUND(I91*H91,2)</f>
        <v>0</v>
      </c>
      <c r="BL91" s="18" t="s">
        <v>119</v>
      </c>
      <c r="BM91" s="209" t="s">
        <v>134</v>
      </c>
    </row>
    <row r="92" s="2" customFormat="1">
      <c r="A92" s="39"/>
      <c r="B92" s="40"/>
      <c r="C92" s="41"/>
      <c r="D92" s="211" t="s">
        <v>121</v>
      </c>
      <c r="E92" s="41"/>
      <c r="F92" s="212" t="s">
        <v>135</v>
      </c>
      <c r="G92" s="41"/>
      <c r="H92" s="41"/>
      <c r="I92" s="213"/>
      <c r="J92" s="41"/>
      <c r="K92" s="41"/>
      <c r="L92" s="45"/>
      <c r="M92" s="214"/>
      <c r="N92" s="21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121</v>
      </c>
      <c r="AU92" s="18" t="s">
        <v>81</v>
      </c>
    </row>
    <row r="93" s="13" customFormat="1">
      <c r="A93" s="13"/>
      <c r="B93" s="216"/>
      <c r="C93" s="217"/>
      <c r="D93" s="218" t="s">
        <v>128</v>
      </c>
      <c r="E93" s="219" t="s">
        <v>21</v>
      </c>
      <c r="F93" s="220" t="s">
        <v>136</v>
      </c>
      <c r="G93" s="217"/>
      <c r="H93" s="221">
        <v>12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7" t="s">
        <v>128</v>
      </c>
      <c r="AU93" s="227" t="s">
        <v>81</v>
      </c>
      <c r="AV93" s="13" t="s">
        <v>81</v>
      </c>
      <c r="AW93" s="13" t="s">
        <v>35</v>
      </c>
      <c r="AX93" s="13" t="s">
        <v>79</v>
      </c>
      <c r="AY93" s="227" t="s">
        <v>111</v>
      </c>
    </row>
    <row r="94" s="2" customFormat="1" ht="33" customHeight="1">
      <c r="A94" s="39"/>
      <c r="B94" s="40"/>
      <c r="C94" s="198" t="s">
        <v>119</v>
      </c>
      <c r="D94" s="198" t="s">
        <v>114</v>
      </c>
      <c r="E94" s="199" t="s">
        <v>137</v>
      </c>
      <c r="F94" s="200" t="s">
        <v>138</v>
      </c>
      <c r="G94" s="201" t="s">
        <v>125</v>
      </c>
      <c r="H94" s="202">
        <v>18.620000000000001</v>
      </c>
      <c r="I94" s="203"/>
      <c r="J94" s="204">
        <f>ROUND(I94*H94,2)</f>
        <v>0</v>
      </c>
      <c r="K94" s="200" t="s">
        <v>118</v>
      </c>
      <c r="L94" s="45"/>
      <c r="M94" s="205" t="s">
        <v>21</v>
      </c>
      <c r="N94" s="206" t="s">
        <v>45</v>
      </c>
      <c r="O94" s="85"/>
      <c r="P94" s="207">
        <f>O94*H94</f>
        <v>0</v>
      </c>
      <c r="Q94" s="207">
        <v>0</v>
      </c>
      <c r="R94" s="207">
        <f>Q94*H94</f>
        <v>0</v>
      </c>
      <c r="S94" s="207">
        <v>0</v>
      </c>
      <c r="T94" s="20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09" t="s">
        <v>119</v>
      </c>
      <c r="AT94" s="209" t="s">
        <v>114</v>
      </c>
      <c r="AU94" s="209" t="s">
        <v>81</v>
      </c>
      <c r="AY94" s="18" t="s">
        <v>111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18" t="s">
        <v>79</v>
      </c>
      <c r="BK94" s="210">
        <f>ROUND(I94*H94,2)</f>
        <v>0</v>
      </c>
      <c r="BL94" s="18" t="s">
        <v>119</v>
      </c>
      <c r="BM94" s="209" t="s">
        <v>139</v>
      </c>
    </row>
    <row r="95" s="2" customFormat="1">
      <c r="A95" s="39"/>
      <c r="B95" s="40"/>
      <c r="C95" s="41"/>
      <c r="D95" s="211" t="s">
        <v>121</v>
      </c>
      <c r="E95" s="41"/>
      <c r="F95" s="212" t="s">
        <v>140</v>
      </c>
      <c r="G95" s="41"/>
      <c r="H95" s="41"/>
      <c r="I95" s="213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121</v>
      </c>
      <c r="AU95" s="18" t="s">
        <v>81</v>
      </c>
    </row>
    <row r="96" s="13" customFormat="1">
      <c r="A96" s="13"/>
      <c r="B96" s="216"/>
      <c r="C96" s="217"/>
      <c r="D96" s="218" t="s">
        <v>128</v>
      </c>
      <c r="E96" s="219" t="s">
        <v>21</v>
      </c>
      <c r="F96" s="220" t="s">
        <v>129</v>
      </c>
      <c r="G96" s="217"/>
      <c r="H96" s="221">
        <v>18.620000000000001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7" t="s">
        <v>128</v>
      </c>
      <c r="AU96" s="227" t="s">
        <v>81</v>
      </c>
      <c r="AV96" s="13" t="s">
        <v>81</v>
      </c>
      <c r="AW96" s="13" t="s">
        <v>35</v>
      </c>
      <c r="AX96" s="13" t="s">
        <v>79</v>
      </c>
      <c r="AY96" s="227" t="s">
        <v>111</v>
      </c>
    </row>
    <row r="97" s="2" customFormat="1" ht="16.5" customHeight="1">
      <c r="A97" s="39"/>
      <c r="B97" s="40"/>
      <c r="C97" s="239" t="s">
        <v>141</v>
      </c>
      <c r="D97" s="239" t="s">
        <v>142</v>
      </c>
      <c r="E97" s="240" t="s">
        <v>143</v>
      </c>
      <c r="F97" s="241" t="s">
        <v>144</v>
      </c>
      <c r="G97" s="242" t="s">
        <v>125</v>
      </c>
      <c r="H97" s="243">
        <v>19.550999999999998</v>
      </c>
      <c r="I97" s="244"/>
      <c r="J97" s="245">
        <f>ROUND(I97*H97,2)</f>
        <v>0</v>
      </c>
      <c r="K97" s="241" t="s">
        <v>145</v>
      </c>
      <c r="L97" s="246"/>
      <c r="M97" s="247" t="s">
        <v>21</v>
      </c>
      <c r="N97" s="248" t="s">
        <v>45</v>
      </c>
      <c r="O97" s="85"/>
      <c r="P97" s="207">
        <f>O97*H97</f>
        <v>0</v>
      </c>
      <c r="Q97" s="207">
        <v>4.0000000000000003E-05</v>
      </c>
      <c r="R97" s="207">
        <f>Q97*H97</f>
        <v>0.00078204000000000001</v>
      </c>
      <c r="S97" s="207">
        <v>0</v>
      </c>
      <c r="T97" s="20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146</v>
      </c>
      <c r="AT97" s="209" t="s">
        <v>142</v>
      </c>
      <c r="AU97" s="209" t="s">
        <v>81</v>
      </c>
      <c r="AY97" s="18" t="s">
        <v>111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79</v>
      </c>
      <c r="BK97" s="210">
        <f>ROUND(I97*H97,2)</f>
        <v>0</v>
      </c>
      <c r="BL97" s="18" t="s">
        <v>119</v>
      </c>
      <c r="BM97" s="209" t="s">
        <v>147</v>
      </c>
    </row>
    <row r="98" s="13" customFormat="1">
      <c r="A98" s="13"/>
      <c r="B98" s="216"/>
      <c r="C98" s="217"/>
      <c r="D98" s="218" t="s">
        <v>128</v>
      </c>
      <c r="E98" s="217"/>
      <c r="F98" s="220" t="s">
        <v>148</v>
      </c>
      <c r="G98" s="217"/>
      <c r="H98" s="221">
        <v>19.550999999999998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7" t="s">
        <v>128</v>
      </c>
      <c r="AU98" s="227" t="s">
        <v>81</v>
      </c>
      <c r="AV98" s="13" t="s">
        <v>81</v>
      </c>
      <c r="AW98" s="13" t="s">
        <v>4</v>
      </c>
      <c r="AX98" s="13" t="s">
        <v>79</v>
      </c>
      <c r="AY98" s="227" t="s">
        <v>111</v>
      </c>
    </row>
    <row r="99" s="12" customFormat="1" ht="22.8" customHeight="1">
      <c r="A99" s="12"/>
      <c r="B99" s="182"/>
      <c r="C99" s="183"/>
      <c r="D99" s="184" t="s">
        <v>73</v>
      </c>
      <c r="E99" s="196" t="s">
        <v>149</v>
      </c>
      <c r="F99" s="196" t="s">
        <v>150</v>
      </c>
      <c r="G99" s="183"/>
      <c r="H99" s="183"/>
      <c r="I99" s="186"/>
      <c r="J99" s="197">
        <f>BK99</f>
        <v>0</v>
      </c>
      <c r="K99" s="183"/>
      <c r="L99" s="188"/>
      <c r="M99" s="189"/>
      <c r="N99" s="190"/>
      <c r="O99" s="190"/>
      <c r="P99" s="191">
        <f>SUM(P100:P118)</f>
        <v>0</v>
      </c>
      <c r="Q99" s="190"/>
      <c r="R99" s="191">
        <f>SUM(R100:R118)</f>
        <v>0.0025200000000000001</v>
      </c>
      <c r="S99" s="190"/>
      <c r="T99" s="192">
        <f>SUM(T100:T118)</f>
        <v>0.55371000000000004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3" t="s">
        <v>79</v>
      </c>
      <c r="AT99" s="194" t="s">
        <v>73</v>
      </c>
      <c r="AU99" s="194" t="s">
        <v>79</v>
      </c>
      <c r="AY99" s="193" t="s">
        <v>111</v>
      </c>
      <c r="BK99" s="195">
        <f>SUM(BK100:BK118)</f>
        <v>0</v>
      </c>
    </row>
    <row r="100" s="2" customFormat="1" ht="24.15" customHeight="1">
      <c r="A100" s="39"/>
      <c r="B100" s="40"/>
      <c r="C100" s="198" t="s">
        <v>112</v>
      </c>
      <c r="D100" s="198" t="s">
        <v>114</v>
      </c>
      <c r="E100" s="199" t="s">
        <v>151</v>
      </c>
      <c r="F100" s="200" t="s">
        <v>152</v>
      </c>
      <c r="G100" s="201" t="s">
        <v>117</v>
      </c>
      <c r="H100" s="202">
        <v>24</v>
      </c>
      <c r="I100" s="203"/>
      <c r="J100" s="204">
        <f>ROUND(I100*H100,2)</f>
        <v>0</v>
      </c>
      <c r="K100" s="200" t="s">
        <v>118</v>
      </c>
      <c r="L100" s="45"/>
      <c r="M100" s="205" t="s">
        <v>21</v>
      </c>
      <c r="N100" s="206" t="s">
        <v>45</v>
      </c>
      <c r="O100" s="85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9" t="s">
        <v>119</v>
      </c>
      <c r="AT100" s="209" t="s">
        <v>114</v>
      </c>
      <c r="AU100" s="209" t="s">
        <v>81</v>
      </c>
      <c r="AY100" s="18" t="s">
        <v>111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8" t="s">
        <v>79</v>
      </c>
      <c r="BK100" s="210">
        <f>ROUND(I100*H100,2)</f>
        <v>0</v>
      </c>
      <c r="BL100" s="18" t="s">
        <v>119</v>
      </c>
      <c r="BM100" s="209" t="s">
        <v>153</v>
      </c>
    </row>
    <row r="101" s="2" customFormat="1">
      <c r="A101" s="39"/>
      <c r="B101" s="40"/>
      <c r="C101" s="41"/>
      <c r="D101" s="211" t="s">
        <v>121</v>
      </c>
      <c r="E101" s="41"/>
      <c r="F101" s="212" t="s">
        <v>154</v>
      </c>
      <c r="G101" s="41"/>
      <c r="H101" s="41"/>
      <c r="I101" s="213"/>
      <c r="J101" s="41"/>
      <c r="K101" s="41"/>
      <c r="L101" s="45"/>
      <c r="M101" s="214"/>
      <c r="N101" s="21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121</v>
      </c>
      <c r="AU101" s="18" t="s">
        <v>81</v>
      </c>
    </row>
    <row r="102" s="13" customFormat="1">
      <c r="A102" s="13"/>
      <c r="B102" s="216"/>
      <c r="C102" s="217"/>
      <c r="D102" s="218" t="s">
        <v>128</v>
      </c>
      <c r="E102" s="219" t="s">
        <v>21</v>
      </c>
      <c r="F102" s="220" t="s">
        <v>155</v>
      </c>
      <c r="G102" s="217"/>
      <c r="H102" s="221">
        <v>24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128</v>
      </c>
      <c r="AU102" s="227" t="s">
        <v>81</v>
      </c>
      <c r="AV102" s="13" t="s">
        <v>81</v>
      </c>
      <c r="AW102" s="13" t="s">
        <v>35</v>
      </c>
      <c r="AX102" s="13" t="s">
        <v>79</v>
      </c>
      <c r="AY102" s="227" t="s">
        <v>111</v>
      </c>
    </row>
    <row r="103" s="2" customFormat="1" ht="24.15" customHeight="1">
      <c r="A103" s="39"/>
      <c r="B103" s="40"/>
      <c r="C103" s="198" t="s">
        <v>156</v>
      </c>
      <c r="D103" s="198" t="s">
        <v>114</v>
      </c>
      <c r="E103" s="199" t="s">
        <v>157</v>
      </c>
      <c r="F103" s="200" t="s">
        <v>158</v>
      </c>
      <c r="G103" s="201" t="s">
        <v>117</v>
      </c>
      <c r="H103" s="202">
        <v>120</v>
      </c>
      <c r="I103" s="203"/>
      <c r="J103" s="204">
        <f>ROUND(I103*H103,2)</f>
        <v>0</v>
      </c>
      <c r="K103" s="200" t="s">
        <v>118</v>
      </c>
      <c r="L103" s="45"/>
      <c r="M103" s="205" t="s">
        <v>21</v>
      </c>
      <c r="N103" s="206" t="s">
        <v>45</v>
      </c>
      <c r="O103" s="85"/>
      <c r="P103" s="207">
        <f>O103*H103</f>
        <v>0</v>
      </c>
      <c r="Q103" s="207">
        <v>0</v>
      </c>
      <c r="R103" s="207">
        <f>Q103*H103</f>
        <v>0</v>
      </c>
      <c r="S103" s="207">
        <v>0</v>
      </c>
      <c r="T103" s="20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09" t="s">
        <v>119</v>
      </c>
      <c r="AT103" s="209" t="s">
        <v>114</v>
      </c>
      <c r="AU103" s="209" t="s">
        <v>81</v>
      </c>
      <c r="AY103" s="18" t="s">
        <v>111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18" t="s">
        <v>79</v>
      </c>
      <c r="BK103" s="210">
        <f>ROUND(I103*H103,2)</f>
        <v>0</v>
      </c>
      <c r="BL103" s="18" t="s">
        <v>119</v>
      </c>
      <c r="BM103" s="209" t="s">
        <v>159</v>
      </c>
    </row>
    <row r="104" s="2" customFormat="1">
      <c r="A104" s="39"/>
      <c r="B104" s="40"/>
      <c r="C104" s="41"/>
      <c r="D104" s="211" t="s">
        <v>121</v>
      </c>
      <c r="E104" s="41"/>
      <c r="F104" s="212" t="s">
        <v>160</v>
      </c>
      <c r="G104" s="41"/>
      <c r="H104" s="41"/>
      <c r="I104" s="213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121</v>
      </c>
      <c r="AU104" s="18" t="s">
        <v>81</v>
      </c>
    </row>
    <row r="105" s="13" customFormat="1">
      <c r="A105" s="13"/>
      <c r="B105" s="216"/>
      <c r="C105" s="217"/>
      <c r="D105" s="218" t="s">
        <v>128</v>
      </c>
      <c r="E105" s="217"/>
      <c r="F105" s="220" t="s">
        <v>161</v>
      </c>
      <c r="G105" s="217"/>
      <c r="H105" s="221">
        <v>120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7" t="s">
        <v>128</v>
      </c>
      <c r="AU105" s="227" t="s">
        <v>81</v>
      </c>
      <c r="AV105" s="13" t="s">
        <v>81</v>
      </c>
      <c r="AW105" s="13" t="s">
        <v>4</v>
      </c>
      <c r="AX105" s="13" t="s">
        <v>79</v>
      </c>
      <c r="AY105" s="227" t="s">
        <v>111</v>
      </c>
    </row>
    <row r="106" s="2" customFormat="1" ht="24.15" customHeight="1">
      <c r="A106" s="39"/>
      <c r="B106" s="40"/>
      <c r="C106" s="198" t="s">
        <v>146</v>
      </c>
      <c r="D106" s="198" t="s">
        <v>114</v>
      </c>
      <c r="E106" s="199" t="s">
        <v>162</v>
      </c>
      <c r="F106" s="200" t="s">
        <v>163</v>
      </c>
      <c r="G106" s="201" t="s">
        <v>117</v>
      </c>
      <c r="H106" s="202">
        <v>24</v>
      </c>
      <c r="I106" s="203"/>
      <c r="J106" s="204">
        <f>ROUND(I106*H106,2)</f>
        <v>0</v>
      </c>
      <c r="K106" s="200" t="s">
        <v>118</v>
      </c>
      <c r="L106" s="45"/>
      <c r="M106" s="205" t="s">
        <v>21</v>
      </c>
      <c r="N106" s="206" t="s">
        <v>45</v>
      </c>
      <c r="O106" s="85"/>
      <c r="P106" s="207">
        <f>O106*H106</f>
        <v>0</v>
      </c>
      <c r="Q106" s="207">
        <v>0</v>
      </c>
      <c r="R106" s="207">
        <f>Q106*H106</f>
        <v>0</v>
      </c>
      <c r="S106" s="207">
        <v>0</v>
      </c>
      <c r="T106" s="20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09" t="s">
        <v>119</v>
      </c>
      <c r="AT106" s="209" t="s">
        <v>114</v>
      </c>
      <c r="AU106" s="209" t="s">
        <v>81</v>
      </c>
      <c r="AY106" s="18" t="s">
        <v>111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18" t="s">
        <v>79</v>
      </c>
      <c r="BK106" s="210">
        <f>ROUND(I106*H106,2)</f>
        <v>0</v>
      </c>
      <c r="BL106" s="18" t="s">
        <v>119</v>
      </c>
      <c r="BM106" s="209" t="s">
        <v>164</v>
      </c>
    </row>
    <row r="107" s="2" customFormat="1">
      <c r="A107" s="39"/>
      <c r="B107" s="40"/>
      <c r="C107" s="41"/>
      <c r="D107" s="211" t="s">
        <v>121</v>
      </c>
      <c r="E107" s="41"/>
      <c r="F107" s="212" t="s">
        <v>165</v>
      </c>
      <c r="G107" s="41"/>
      <c r="H107" s="41"/>
      <c r="I107" s="213"/>
      <c r="J107" s="41"/>
      <c r="K107" s="41"/>
      <c r="L107" s="45"/>
      <c r="M107" s="214"/>
      <c r="N107" s="21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121</v>
      </c>
      <c r="AU107" s="18" t="s">
        <v>81</v>
      </c>
    </row>
    <row r="108" s="2" customFormat="1" ht="24.15" customHeight="1">
      <c r="A108" s="39"/>
      <c r="B108" s="40"/>
      <c r="C108" s="198" t="s">
        <v>149</v>
      </c>
      <c r="D108" s="198" t="s">
        <v>114</v>
      </c>
      <c r="E108" s="199" t="s">
        <v>166</v>
      </c>
      <c r="F108" s="200" t="s">
        <v>167</v>
      </c>
      <c r="G108" s="201" t="s">
        <v>117</v>
      </c>
      <c r="H108" s="202">
        <v>12</v>
      </c>
      <c r="I108" s="203"/>
      <c r="J108" s="204">
        <f>ROUND(I108*H108,2)</f>
        <v>0</v>
      </c>
      <c r="K108" s="200" t="s">
        <v>118</v>
      </c>
      <c r="L108" s="45"/>
      <c r="M108" s="205" t="s">
        <v>21</v>
      </c>
      <c r="N108" s="206" t="s">
        <v>45</v>
      </c>
      <c r="O108" s="85"/>
      <c r="P108" s="207">
        <f>O108*H108</f>
        <v>0</v>
      </c>
      <c r="Q108" s="207">
        <v>0.00021000000000000001</v>
      </c>
      <c r="R108" s="207">
        <f>Q108*H108</f>
        <v>0.0025200000000000001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119</v>
      </c>
      <c r="AT108" s="209" t="s">
        <v>114</v>
      </c>
      <c r="AU108" s="209" t="s">
        <v>81</v>
      </c>
      <c r="AY108" s="18" t="s">
        <v>111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79</v>
      </c>
      <c r="BK108" s="210">
        <f>ROUND(I108*H108,2)</f>
        <v>0</v>
      </c>
      <c r="BL108" s="18" t="s">
        <v>119</v>
      </c>
      <c r="BM108" s="209" t="s">
        <v>168</v>
      </c>
    </row>
    <row r="109" s="2" customFormat="1">
      <c r="A109" s="39"/>
      <c r="B109" s="40"/>
      <c r="C109" s="41"/>
      <c r="D109" s="211" t="s">
        <v>121</v>
      </c>
      <c r="E109" s="41"/>
      <c r="F109" s="212" t="s">
        <v>169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121</v>
      </c>
      <c r="AU109" s="18" t="s">
        <v>81</v>
      </c>
    </row>
    <row r="110" s="13" customFormat="1">
      <c r="A110" s="13"/>
      <c r="B110" s="216"/>
      <c r="C110" s="217"/>
      <c r="D110" s="218" t="s">
        <v>128</v>
      </c>
      <c r="E110" s="219" t="s">
        <v>21</v>
      </c>
      <c r="F110" s="220" t="s">
        <v>170</v>
      </c>
      <c r="G110" s="217"/>
      <c r="H110" s="221">
        <v>12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128</v>
      </c>
      <c r="AU110" s="227" t="s">
        <v>81</v>
      </c>
      <c r="AV110" s="13" t="s">
        <v>81</v>
      </c>
      <c r="AW110" s="13" t="s">
        <v>35</v>
      </c>
      <c r="AX110" s="13" t="s">
        <v>79</v>
      </c>
      <c r="AY110" s="227" t="s">
        <v>111</v>
      </c>
    </row>
    <row r="111" s="2" customFormat="1" ht="24.15" customHeight="1">
      <c r="A111" s="39"/>
      <c r="B111" s="40"/>
      <c r="C111" s="198" t="s">
        <v>171</v>
      </c>
      <c r="D111" s="198" t="s">
        <v>114</v>
      </c>
      <c r="E111" s="199" t="s">
        <v>172</v>
      </c>
      <c r="F111" s="200" t="s">
        <v>173</v>
      </c>
      <c r="G111" s="201" t="s">
        <v>117</v>
      </c>
      <c r="H111" s="202">
        <v>22.018000000000001</v>
      </c>
      <c r="I111" s="203"/>
      <c r="J111" s="204">
        <f>ROUND(I111*H111,2)</f>
        <v>0</v>
      </c>
      <c r="K111" s="200" t="s">
        <v>118</v>
      </c>
      <c r="L111" s="45"/>
      <c r="M111" s="205" t="s">
        <v>21</v>
      </c>
      <c r="N111" s="206" t="s">
        <v>45</v>
      </c>
      <c r="O111" s="85"/>
      <c r="P111" s="207">
        <f>O111*H111</f>
        <v>0</v>
      </c>
      <c r="Q111" s="207">
        <v>0</v>
      </c>
      <c r="R111" s="207">
        <f>Q111*H111</f>
        <v>0</v>
      </c>
      <c r="S111" s="207">
        <v>0.014999999999999999</v>
      </c>
      <c r="T111" s="208">
        <f>S111*H111</f>
        <v>0.33027000000000001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09" t="s">
        <v>119</v>
      </c>
      <c r="AT111" s="209" t="s">
        <v>114</v>
      </c>
      <c r="AU111" s="209" t="s">
        <v>81</v>
      </c>
      <c r="AY111" s="18" t="s">
        <v>111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18" t="s">
        <v>79</v>
      </c>
      <c r="BK111" s="210">
        <f>ROUND(I111*H111,2)</f>
        <v>0</v>
      </c>
      <c r="BL111" s="18" t="s">
        <v>119</v>
      </c>
      <c r="BM111" s="209" t="s">
        <v>174</v>
      </c>
    </row>
    <row r="112" s="2" customFormat="1">
      <c r="A112" s="39"/>
      <c r="B112" s="40"/>
      <c r="C112" s="41"/>
      <c r="D112" s="211" t="s">
        <v>121</v>
      </c>
      <c r="E112" s="41"/>
      <c r="F112" s="212" t="s">
        <v>175</v>
      </c>
      <c r="G112" s="41"/>
      <c r="H112" s="41"/>
      <c r="I112" s="213"/>
      <c r="J112" s="41"/>
      <c r="K112" s="41"/>
      <c r="L112" s="45"/>
      <c r="M112" s="214"/>
      <c r="N112" s="21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121</v>
      </c>
      <c r="AU112" s="18" t="s">
        <v>81</v>
      </c>
    </row>
    <row r="113" s="13" customFormat="1">
      <c r="A113" s="13"/>
      <c r="B113" s="216"/>
      <c r="C113" s="217"/>
      <c r="D113" s="218" t="s">
        <v>128</v>
      </c>
      <c r="E113" s="219" t="s">
        <v>21</v>
      </c>
      <c r="F113" s="220" t="s">
        <v>176</v>
      </c>
      <c r="G113" s="217"/>
      <c r="H113" s="221">
        <v>22.018000000000001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7" t="s">
        <v>128</v>
      </c>
      <c r="AU113" s="227" t="s">
        <v>81</v>
      </c>
      <c r="AV113" s="13" t="s">
        <v>81</v>
      </c>
      <c r="AW113" s="13" t="s">
        <v>35</v>
      </c>
      <c r="AX113" s="13" t="s">
        <v>74</v>
      </c>
      <c r="AY113" s="227" t="s">
        <v>111</v>
      </c>
    </row>
    <row r="114" s="14" customFormat="1">
      <c r="A114" s="14"/>
      <c r="B114" s="228"/>
      <c r="C114" s="229"/>
      <c r="D114" s="218" t="s">
        <v>128</v>
      </c>
      <c r="E114" s="230" t="s">
        <v>21</v>
      </c>
      <c r="F114" s="231" t="s">
        <v>130</v>
      </c>
      <c r="G114" s="229"/>
      <c r="H114" s="232">
        <v>22.018000000000001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8" t="s">
        <v>128</v>
      </c>
      <c r="AU114" s="238" t="s">
        <v>81</v>
      </c>
      <c r="AV114" s="14" t="s">
        <v>119</v>
      </c>
      <c r="AW114" s="14" t="s">
        <v>35</v>
      </c>
      <c r="AX114" s="14" t="s">
        <v>79</v>
      </c>
      <c r="AY114" s="238" t="s">
        <v>111</v>
      </c>
    </row>
    <row r="115" s="2" customFormat="1" ht="21.75" customHeight="1">
      <c r="A115" s="39"/>
      <c r="B115" s="40"/>
      <c r="C115" s="198" t="s">
        <v>177</v>
      </c>
      <c r="D115" s="198" t="s">
        <v>114</v>
      </c>
      <c r="E115" s="199" t="s">
        <v>178</v>
      </c>
      <c r="F115" s="200" t="s">
        <v>179</v>
      </c>
      <c r="G115" s="201" t="s">
        <v>117</v>
      </c>
      <c r="H115" s="202">
        <v>11.172000000000001</v>
      </c>
      <c r="I115" s="203"/>
      <c r="J115" s="204">
        <f>ROUND(I115*H115,2)</f>
        <v>0</v>
      </c>
      <c r="K115" s="200" t="s">
        <v>118</v>
      </c>
      <c r="L115" s="45"/>
      <c r="M115" s="205" t="s">
        <v>21</v>
      </c>
      <c r="N115" s="206" t="s">
        <v>45</v>
      </c>
      <c r="O115" s="85"/>
      <c r="P115" s="207">
        <f>O115*H115</f>
        <v>0</v>
      </c>
      <c r="Q115" s="207">
        <v>0</v>
      </c>
      <c r="R115" s="207">
        <f>Q115*H115</f>
        <v>0</v>
      </c>
      <c r="S115" s="207">
        <v>0.02</v>
      </c>
      <c r="T115" s="208">
        <f>S115*H115</f>
        <v>0.22344000000000003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09" t="s">
        <v>119</v>
      </c>
      <c r="AT115" s="209" t="s">
        <v>114</v>
      </c>
      <c r="AU115" s="209" t="s">
        <v>81</v>
      </c>
      <c r="AY115" s="18" t="s">
        <v>111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18" t="s">
        <v>79</v>
      </c>
      <c r="BK115" s="210">
        <f>ROUND(I115*H115,2)</f>
        <v>0</v>
      </c>
      <c r="BL115" s="18" t="s">
        <v>119</v>
      </c>
      <c r="BM115" s="209" t="s">
        <v>180</v>
      </c>
    </row>
    <row r="116" s="2" customFormat="1">
      <c r="A116" s="39"/>
      <c r="B116" s="40"/>
      <c r="C116" s="41"/>
      <c r="D116" s="211" t="s">
        <v>121</v>
      </c>
      <c r="E116" s="41"/>
      <c r="F116" s="212" t="s">
        <v>181</v>
      </c>
      <c r="G116" s="41"/>
      <c r="H116" s="41"/>
      <c r="I116" s="213"/>
      <c r="J116" s="41"/>
      <c r="K116" s="41"/>
      <c r="L116" s="45"/>
      <c r="M116" s="214"/>
      <c r="N116" s="21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121</v>
      </c>
      <c r="AU116" s="18" t="s">
        <v>81</v>
      </c>
    </row>
    <row r="117" s="13" customFormat="1">
      <c r="A117" s="13"/>
      <c r="B117" s="216"/>
      <c r="C117" s="217"/>
      <c r="D117" s="218" t="s">
        <v>128</v>
      </c>
      <c r="E117" s="219" t="s">
        <v>21</v>
      </c>
      <c r="F117" s="220" t="s">
        <v>182</v>
      </c>
      <c r="G117" s="217"/>
      <c r="H117" s="221">
        <v>11.172000000000001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7" t="s">
        <v>128</v>
      </c>
      <c r="AU117" s="227" t="s">
        <v>81</v>
      </c>
      <c r="AV117" s="13" t="s">
        <v>81</v>
      </c>
      <c r="AW117" s="13" t="s">
        <v>35</v>
      </c>
      <c r="AX117" s="13" t="s">
        <v>74</v>
      </c>
      <c r="AY117" s="227" t="s">
        <v>111</v>
      </c>
    </row>
    <row r="118" s="14" customFormat="1">
      <c r="A118" s="14"/>
      <c r="B118" s="228"/>
      <c r="C118" s="229"/>
      <c r="D118" s="218" t="s">
        <v>128</v>
      </c>
      <c r="E118" s="230" t="s">
        <v>21</v>
      </c>
      <c r="F118" s="231" t="s">
        <v>130</v>
      </c>
      <c r="G118" s="229"/>
      <c r="H118" s="232">
        <v>11.172000000000001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8" t="s">
        <v>128</v>
      </c>
      <c r="AU118" s="238" t="s">
        <v>81</v>
      </c>
      <c r="AV118" s="14" t="s">
        <v>119</v>
      </c>
      <c r="AW118" s="14" t="s">
        <v>35</v>
      </c>
      <c r="AX118" s="14" t="s">
        <v>79</v>
      </c>
      <c r="AY118" s="238" t="s">
        <v>111</v>
      </c>
    </row>
    <row r="119" s="12" customFormat="1" ht="22.8" customHeight="1">
      <c r="A119" s="12"/>
      <c r="B119" s="182"/>
      <c r="C119" s="183"/>
      <c r="D119" s="184" t="s">
        <v>73</v>
      </c>
      <c r="E119" s="196" t="s">
        <v>183</v>
      </c>
      <c r="F119" s="196" t="s">
        <v>184</v>
      </c>
      <c r="G119" s="183"/>
      <c r="H119" s="183"/>
      <c r="I119" s="186"/>
      <c r="J119" s="197">
        <f>BK119</f>
        <v>0</v>
      </c>
      <c r="K119" s="183"/>
      <c r="L119" s="188"/>
      <c r="M119" s="189"/>
      <c r="N119" s="190"/>
      <c r="O119" s="190"/>
      <c r="P119" s="191">
        <f>SUM(P120:P132)</f>
        <v>0</v>
      </c>
      <c r="Q119" s="190"/>
      <c r="R119" s="191">
        <f>SUM(R120:R132)</f>
        <v>0</v>
      </c>
      <c r="S119" s="190"/>
      <c r="T119" s="192">
        <f>SUM(T120:T132)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3" t="s">
        <v>79</v>
      </c>
      <c r="AT119" s="194" t="s">
        <v>73</v>
      </c>
      <c r="AU119" s="194" t="s">
        <v>79</v>
      </c>
      <c r="AY119" s="193" t="s">
        <v>111</v>
      </c>
      <c r="BK119" s="195">
        <f>SUM(BK120:BK132)</f>
        <v>0</v>
      </c>
    </row>
    <row r="120" s="2" customFormat="1" ht="24.15" customHeight="1">
      <c r="A120" s="39"/>
      <c r="B120" s="40"/>
      <c r="C120" s="198" t="s">
        <v>8</v>
      </c>
      <c r="D120" s="198" t="s">
        <v>114</v>
      </c>
      <c r="E120" s="199" t="s">
        <v>185</v>
      </c>
      <c r="F120" s="200" t="s">
        <v>186</v>
      </c>
      <c r="G120" s="201" t="s">
        <v>187</v>
      </c>
      <c r="H120" s="202">
        <v>0.57799999999999996</v>
      </c>
      <c r="I120" s="203"/>
      <c r="J120" s="204">
        <f>ROUND(I120*H120,2)</f>
        <v>0</v>
      </c>
      <c r="K120" s="200" t="s">
        <v>118</v>
      </c>
      <c r="L120" s="45"/>
      <c r="M120" s="205" t="s">
        <v>21</v>
      </c>
      <c r="N120" s="206" t="s">
        <v>45</v>
      </c>
      <c r="O120" s="85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119</v>
      </c>
      <c r="AT120" s="209" t="s">
        <v>114</v>
      </c>
      <c r="AU120" s="209" t="s">
        <v>81</v>
      </c>
      <c r="AY120" s="18" t="s">
        <v>111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79</v>
      </c>
      <c r="BK120" s="210">
        <f>ROUND(I120*H120,2)</f>
        <v>0</v>
      </c>
      <c r="BL120" s="18" t="s">
        <v>119</v>
      </c>
      <c r="BM120" s="209" t="s">
        <v>188</v>
      </c>
    </row>
    <row r="121" s="2" customFormat="1">
      <c r="A121" s="39"/>
      <c r="B121" s="40"/>
      <c r="C121" s="41"/>
      <c r="D121" s="211" t="s">
        <v>121</v>
      </c>
      <c r="E121" s="41"/>
      <c r="F121" s="212" t="s">
        <v>189</v>
      </c>
      <c r="G121" s="41"/>
      <c r="H121" s="41"/>
      <c r="I121" s="213"/>
      <c r="J121" s="41"/>
      <c r="K121" s="41"/>
      <c r="L121" s="45"/>
      <c r="M121" s="214"/>
      <c r="N121" s="21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121</v>
      </c>
      <c r="AU121" s="18" t="s">
        <v>81</v>
      </c>
    </row>
    <row r="122" s="2" customFormat="1" ht="21.75" customHeight="1">
      <c r="A122" s="39"/>
      <c r="B122" s="40"/>
      <c r="C122" s="198" t="s">
        <v>190</v>
      </c>
      <c r="D122" s="198" t="s">
        <v>114</v>
      </c>
      <c r="E122" s="199" t="s">
        <v>191</v>
      </c>
      <c r="F122" s="200" t="s">
        <v>192</v>
      </c>
      <c r="G122" s="201" t="s">
        <v>187</v>
      </c>
      <c r="H122" s="202">
        <v>0.57799999999999996</v>
      </c>
      <c r="I122" s="203"/>
      <c r="J122" s="204">
        <f>ROUND(I122*H122,2)</f>
        <v>0</v>
      </c>
      <c r="K122" s="200" t="s">
        <v>118</v>
      </c>
      <c r="L122" s="45"/>
      <c r="M122" s="205" t="s">
        <v>21</v>
      </c>
      <c r="N122" s="206" t="s">
        <v>45</v>
      </c>
      <c r="O122" s="85"/>
      <c r="P122" s="207">
        <f>O122*H122</f>
        <v>0</v>
      </c>
      <c r="Q122" s="207">
        <v>0</v>
      </c>
      <c r="R122" s="207">
        <f>Q122*H122</f>
        <v>0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119</v>
      </c>
      <c r="AT122" s="209" t="s">
        <v>114</v>
      </c>
      <c r="AU122" s="209" t="s">
        <v>81</v>
      </c>
      <c r="AY122" s="18" t="s">
        <v>111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79</v>
      </c>
      <c r="BK122" s="210">
        <f>ROUND(I122*H122,2)</f>
        <v>0</v>
      </c>
      <c r="BL122" s="18" t="s">
        <v>119</v>
      </c>
      <c r="BM122" s="209" t="s">
        <v>193</v>
      </c>
    </row>
    <row r="123" s="2" customFormat="1">
      <c r="A123" s="39"/>
      <c r="B123" s="40"/>
      <c r="C123" s="41"/>
      <c r="D123" s="211" t="s">
        <v>121</v>
      </c>
      <c r="E123" s="41"/>
      <c r="F123" s="212" t="s">
        <v>194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121</v>
      </c>
      <c r="AU123" s="18" t="s">
        <v>81</v>
      </c>
    </row>
    <row r="124" s="2" customFormat="1" ht="24.15" customHeight="1">
      <c r="A124" s="39"/>
      <c r="B124" s="40"/>
      <c r="C124" s="198" t="s">
        <v>195</v>
      </c>
      <c r="D124" s="198" t="s">
        <v>114</v>
      </c>
      <c r="E124" s="199" t="s">
        <v>196</v>
      </c>
      <c r="F124" s="200" t="s">
        <v>197</v>
      </c>
      <c r="G124" s="201" t="s">
        <v>187</v>
      </c>
      <c r="H124" s="202">
        <v>5.7800000000000002</v>
      </c>
      <c r="I124" s="203"/>
      <c r="J124" s="204">
        <f>ROUND(I124*H124,2)</f>
        <v>0</v>
      </c>
      <c r="K124" s="200" t="s">
        <v>118</v>
      </c>
      <c r="L124" s="45"/>
      <c r="M124" s="205" t="s">
        <v>21</v>
      </c>
      <c r="N124" s="206" t="s">
        <v>45</v>
      </c>
      <c r="O124" s="85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119</v>
      </c>
      <c r="AT124" s="209" t="s">
        <v>114</v>
      </c>
      <c r="AU124" s="209" t="s">
        <v>81</v>
      </c>
      <c r="AY124" s="18" t="s">
        <v>111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79</v>
      </c>
      <c r="BK124" s="210">
        <f>ROUND(I124*H124,2)</f>
        <v>0</v>
      </c>
      <c r="BL124" s="18" t="s">
        <v>119</v>
      </c>
      <c r="BM124" s="209" t="s">
        <v>198</v>
      </c>
    </row>
    <row r="125" s="2" customFormat="1">
      <c r="A125" s="39"/>
      <c r="B125" s="40"/>
      <c r="C125" s="41"/>
      <c r="D125" s="211" t="s">
        <v>121</v>
      </c>
      <c r="E125" s="41"/>
      <c r="F125" s="212" t="s">
        <v>199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121</v>
      </c>
      <c r="AU125" s="18" t="s">
        <v>81</v>
      </c>
    </row>
    <row r="126" s="13" customFormat="1">
      <c r="A126" s="13"/>
      <c r="B126" s="216"/>
      <c r="C126" s="217"/>
      <c r="D126" s="218" t="s">
        <v>128</v>
      </c>
      <c r="E126" s="217"/>
      <c r="F126" s="220" t="s">
        <v>200</v>
      </c>
      <c r="G126" s="217"/>
      <c r="H126" s="221">
        <v>5.7800000000000002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7" t="s">
        <v>128</v>
      </c>
      <c r="AU126" s="227" t="s">
        <v>81</v>
      </c>
      <c r="AV126" s="13" t="s">
        <v>81</v>
      </c>
      <c r="AW126" s="13" t="s">
        <v>4</v>
      </c>
      <c r="AX126" s="13" t="s">
        <v>79</v>
      </c>
      <c r="AY126" s="227" t="s">
        <v>111</v>
      </c>
    </row>
    <row r="127" s="2" customFormat="1" ht="24.15" customHeight="1">
      <c r="A127" s="39"/>
      <c r="B127" s="40"/>
      <c r="C127" s="198" t="s">
        <v>201</v>
      </c>
      <c r="D127" s="198" t="s">
        <v>114</v>
      </c>
      <c r="E127" s="199" t="s">
        <v>202</v>
      </c>
      <c r="F127" s="200" t="s">
        <v>203</v>
      </c>
      <c r="G127" s="201" t="s">
        <v>187</v>
      </c>
      <c r="H127" s="202">
        <v>0.223</v>
      </c>
      <c r="I127" s="203"/>
      <c r="J127" s="204">
        <f>ROUND(I127*H127,2)</f>
        <v>0</v>
      </c>
      <c r="K127" s="200" t="s">
        <v>118</v>
      </c>
      <c r="L127" s="45"/>
      <c r="M127" s="205" t="s">
        <v>21</v>
      </c>
      <c r="N127" s="206" t="s">
        <v>45</v>
      </c>
      <c r="O127" s="85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119</v>
      </c>
      <c r="AT127" s="209" t="s">
        <v>114</v>
      </c>
      <c r="AU127" s="209" t="s">
        <v>81</v>
      </c>
      <c r="AY127" s="18" t="s">
        <v>111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79</v>
      </c>
      <c r="BK127" s="210">
        <f>ROUND(I127*H127,2)</f>
        <v>0</v>
      </c>
      <c r="BL127" s="18" t="s">
        <v>119</v>
      </c>
      <c r="BM127" s="209" t="s">
        <v>204</v>
      </c>
    </row>
    <row r="128" s="2" customFormat="1">
      <c r="A128" s="39"/>
      <c r="B128" s="40"/>
      <c r="C128" s="41"/>
      <c r="D128" s="211" t="s">
        <v>121</v>
      </c>
      <c r="E128" s="41"/>
      <c r="F128" s="212" t="s">
        <v>205</v>
      </c>
      <c r="G128" s="41"/>
      <c r="H128" s="41"/>
      <c r="I128" s="213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121</v>
      </c>
      <c r="AU128" s="18" t="s">
        <v>81</v>
      </c>
    </row>
    <row r="129" s="2" customFormat="1" ht="24.15" customHeight="1">
      <c r="A129" s="39"/>
      <c r="B129" s="40"/>
      <c r="C129" s="198" t="s">
        <v>206</v>
      </c>
      <c r="D129" s="198" t="s">
        <v>114</v>
      </c>
      <c r="E129" s="199" t="s">
        <v>207</v>
      </c>
      <c r="F129" s="200" t="s">
        <v>208</v>
      </c>
      <c r="G129" s="201" t="s">
        <v>187</v>
      </c>
      <c r="H129" s="202">
        <v>0.20000000000000001</v>
      </c>
      <c r="I129" s="203"/>
      <c r="J129" s="204">
        <f>ROUND(I129*H129,2)</f>
        <v>0</v>
      </c>
      <c r="K129" s="200" t="s">
        <v>118</v>
      </c>
      <c r="L129" s="45"/>
      <c r="M129" s="205" t="s">
        <v>21</v>
      </c>
      <c r="N129" s="206" t="s">
        <v>45</v>
      </c>
      <c r="O129" s="85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119</v>
      </c>
      <c r="AT129" s="209" t="s">
        <v>114</v>
      </c>
      <c r="AU129" s="209" t="s">
        <v>81</v>
      </c>
      <c r="AY129" s="18" t="s">
        <v>111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79</v>
      </c>
      <c r="BK129" s="210">
        <f>ROUND(I129*H129,2)</f>
        <v>0</v>
      </c>
      <c r="BL129" s="18" t="s">
        <v>119</v>
      </c>
      <c r="BM129" s="209" t="s">
        <v>209</v>
      </c>
    </row>
    <row r="130" s="2" customFormat="1">
      <c r="A130" s="39"/>
      <c r="B130" s="40"/>
      <c r="C130" s="41"/>
      <c r="D130" s="211" t="s">
        <v>121</v>
      </c>
      <c r="E130" s="41"/>
      <c r="F130" s="212" t="s">
        <v>210</v>
      </c>
      <c r="G130" s="41"/>
      <c r="H130" s="41"/>
      <c r="I130" s="213"/>
      <c r="J130" s="41"/>
      <c r="K130" s="41"/>
      <c r="L130" s="45"/>
      <c r="M130" s="214"/>
      <c r="N130" s="21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121</v>
      </c>
      <c r="AU130" s="18" t="s">
        <v>81</v>
      </c>
    </row>
    <row r="131" s="2" customFormat="1" ht="24.15" customHeight="1">
      <c r="A131" s="39"/>
      <c r="B131" s="40"/>
      <c r="C131" s="198" t="s">
        <v>211</v>
      </c>
      <c r="D131" s="198" t="s">
        <v>114</v>
      </c>
      <c r="E131" s="199" t="s">
        <v>212</v>
      </c>
      <c r="F131" s="200" t="s">
        <v>213</v>
      </c>
      <c r="G131" s="201" t="s">
        <v>187</v>
      </c>
      <c r="H131" s="202">
        <v>0.33000000000000002</v>
      </c>
      <c r="I131" s="203"/>
      <c r="J131" s="204">
        <f>ROUND(I131*H131,2)</f>
        <v>0</v>
      </c>
      <c r="K131" s="200" t="s">
        <v>118</v>
      </c>
      <c r="L131" s="45"/>
      <c r="M131" s="205" t="s">
        <v>21</v>
      </c>
      <c r="N131" s="206" t="s">
        <v>45</v>
      </c>
      <c r="O131" s="85"/>
      <c r="P131" s="207">
        <f>O131*H131</f>
        <v>0</v>
      </c>
      <c r="Q131" s="207">
        <v>0</v>
      </c>
      <c r="R131" s="207">
        <f>Q131*H131</f>
        <v>0</v>
      </c>
      <c r="S131" s="207">
        <v>0</v>
      </c>
      <c r="T131" s="20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9" t="s">
        <v>119</v>
      </c>
      <c r="AT131" s="209" t="s">
        <v>114</v>
      </c>
      <c r="AU131" s="209" t="s">
        <v>81</v>
      </c>
      <c r="AY131" s="18" t="s">
        <v>111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8" t="s">
        <v>79</v>
      </c>
      <c r="BK131" s="210">
        <f>ROUND(I131*H131,2)</f>
        <v>0</v>
      </c>
      <c r="BL131" s="18" t="s">
        <v>119</v>
      </c>
      <c r="BM131" s="209" t="s">
        <v>214</v>
      </c>
    </row>
    <row r="132" s="2" customFormat="1">
      <c r="A132" s="39"/>
      <c r="B132" s="40"/>
      <c r="C132" s="41"/>
      <c r="D132" s="211" t="s">
        <v>121</v>
      </c>
      <c r="E132" s="41"/>
      <c r="F132" s="212" t="s">
        <v>215</v>
      </c>
      <c r="G132" s="41"/>
      <c r="H132" s="41"/>
      <c r="I132" s="213"/>
      <c r="J132" s="41"/>
      <c r="K132" s="41"/>
      <c r="L132" s="45"/>
      <c r="M132" s="214"/>
      <c r="N132" s="21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121</v>
      </c>
      <c r="AU132" s="18" t="s">
        <v>81</v>
      </c>
    </row>
    <row r="133" s="12" customFormat="1" ht="22.8" customHeight="1">
      <c r="A133" s="12"/>
      <c r="B133" s="182"/>
      <c r="C133" s="183"/>
      <c r="D133" s="184" t="s">
        <v>73</v>
      </c>
      <c r="E133" s="196" t="s">
        <v>216</v>
      </c>
      <c r="F133" s="196" t="s">
        <v>217</v>
      </c>
      <c r="G133" s="183"/>
      <c r="H133" s="183"/>
      <c r="I133" s="186"/>
      <c r="J133" s="197">
        <f>BK133</f>
        <v>0</v>
      </c>
      <c r="K133" s="183"/>
      <c r="L133" s="188"/>
      <c r="M133" s="189"/>
      <c r="N133" s="190"/>
      <c r="O133" s="190"/>
      <c r="P133" s="191">
        <f>SUM(P134:P135)</f>
        <v>0</v>
      </c>
      <c r="Q133" s="190"/>
      <c r="R133" s="191">
        <f>SUM(R134:R135)</f>
        <v>0</v>
      </c>
      <c r="S133" s="190"/>
      <c r="T133" s="192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3" t="s">
        <v>79</v>
      </c>
      <c r="AT133" s="194" t="s">
        <v>73</v>
      </c>
      <c r="AU133" s="194" t="s">
        <v>79</v>
      </c>
      <c r="AY133" s="193" t="s">
        <v>111</v>
      </c>
      <c r="BK133" s="195">
        <f>SUM(BK134:BK135)</f>
        <v>0</v>
      </c>
    </row>
    <row r="134" s="2" customFormat="1" ht="33" customHeight="1">
      <c r="A134" s="39"/>
      <c r="B134" s="40"/>
      <c r="C134" s="198" t="s">
        <v>218</v>
      </c>
      <c r="D134" s="198" t="s">
        <v>114</v>
      </c>
      <c r="E134" s="199" t="s">
        <v>219</v>
      </c>
      <c r="F134" s="200" t="s">
        <v>220</v>
      </c>
      <c r="G134" s="201" t="s">
        <v>187</v>
      </c>
      <c r="H134" s="202">
        <v>0.40899999999999997</v>
      </c>
      <c r="I134" s="203"/>
      <c r="J134" s="204">
        <f>ROUND(I134*H134,2)</f>
        <v>0</v>
      </c>
      <c r="K134" s="200" t="s">
        <v>118</v>
      </c>
      <c r="L134" s="45"/>
      <c r="M134" s="205" t="s">
        <v>21</v>
      </c>
      <c r="N134" s="206" t="s">
        <v>45</v>
      </c>
      <c r="O134" s="85"/>
      <c r="P134" s="207">
        <f>O134*H134</f>
        <v>0</v>
      </c>
      <c r="Q134" s="207">
        <v>0</v>
      </c>
      <c r="R134" s="207">
        <f>Q134*H134</f>
        <v>0</v>
      </c>
      <c r="S134" s="207">
        <v>0</v>
      </c>
      <c r="T134" s="20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09" t="s">
        <v>119</v>
      </c>
      <c r="AT134" s="209" t="s">
        <v>114</v>
      </c>
      <c r="AU134" s="209" t="s">
        <v>81</v>
      </c>
      <c r="AY134" s="18" t="s">
        <v>111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18" t="s">
        <v>79</v>
      </c>
      <c r="BK134" s="210">
        <f>ROUND(I134*H134,2)</f>
        <v>0</v>
      </c>
      <c r="BL134" s="18" t="s">
        <v>119</v>
      </c>
      <c r="BM134" s="209" t="s">
        <v>221</v>
      </c>
    </row>
    <row r="135" s="2" customFormat="1">
      <c r="A135" s="39"/>
      <c r="B135" s="40"/>
      <c r="C135" s="41"/>
      <c r="D135" s="211" t="s">
        <v>121</v>
      </c>
      <c r="E135" s="41"/>
      <c r="F135" s="212" t="s">
        <v>222</v>
      </c>
      <c r="G135" s="41"/>
      <c r="H135" s="41"/>
      <c r="I135" s="213"/>
      <c r="J135" s="41"/>
      <c r="K135" s="41"/>
      <c r="L135" s="45"/>
      <c r="M135" s="214"/>
      <c r="N135" s="21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121</v>
      </c>
      <c r="AU135" s="18" t="s">
        <v>81</v>
      </c>
    </row>
    <row r="136" s="12" customFormat="1" ht="25.92" customHeight="1">
      <c r="A136" s="12"/>
      <c r="B136" s="182"/>
      <c r="C136" s="183"/>
      <c r="D136" s="184" t="s">
        <v>73</v>
      </c>
      <c r="E136" s="185" t="s">
        <v>223</v>
      </c>
      <c r="F136" s="185" t="s">
        <v>224</v>
      </c>
      <c r="G136" s="183"/>
      <c r="H136" s="183"/>
      <c r="I136" s="186"/>
      <c r="J136" s="187">
        <f>BK136</f>
        <v>0</v>
      </c>
      <c r="K136" s="183"/>
      <c r="L136" s="188"/>
      <c r="M136" s="189"/>
      <c r="N136" s="190"/>
      <c r="O136" s="190"/>
      <c r="P136" s="191">
        <f>P137+P147</f>
        <v>0</v>
      </c>
      <c r="Q136" s="190"/>
      <c r="R136" s="191">
        <f>R137+R147</f>
        <v>0.61055362800000013</v>
      </c>
      <c r="S136" s="190"/>
      <c r="T136" s="192">
        <f>T137+T147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3" t="s">
        <v>81</v>
      </c>
      <c r="AT136" s="194" t="s">
        <v>73</v>
      </c>
      <c r="AU136" s="194" t="s">
        <v>74</v>
      </c>
      <c r="AY136" s="193" t="s">
        <v>111</v>
      </c>
      <c r="BK136" s="195">
        <f>BK137+BK147</f>
        <v>0</v>
      </c>
    </row>
    <row r="137" s="12" customFormat="1" ht="22.8" customHeight="1">
      <c r="A137" s="12"/>
      <c r="B137" s="182"/>
      <c r="C137" s="183"/>
      <c r="D137" s="184" t="s">
        <v>73</v>
      </c>
      <c r="E137" s="196" t="s">
        <v>225</v>
      </c>
      <c r="F137" s="196" t="s">
        <v>226</v>
      </c>
      <c r="G137" s="183"/>
      <c r="H137" s="183"/>
      <c r="I137" s="186"/>
      <c r="J137" s="197">
        <f>BK137</f>
        <v>0</v>
      </c>
      <c r="K137" s="183"/>
      <c r="L137" s="188"/>
      <c r="M137" s="189"/>
      <c r="N137" s="190"/>
      <c r="O137" s="190"/>
      <c r="P137" s="191">
        <f>SUM(P138:P146)</f>
        <v>0</v>
      </c>
      <c r="Q137" s="190"/>
      <c r="R137" s="191">
        <f>SUM(R138:R146)</f>
        <v>0.61006206000000007</v>
      </c>
      <c r="S137" s="190"/>
      <c r="T137" s="192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3" t="s">
        <v>81</v>
      </c>
      <c r="AT137" s="194" t="s">
        <v>73</v>
      </c>
      <c r="AU137" s="194" t="s">
        <v>79</v>
      </c>
      <c r="AY137" s="193" t="s">
        <v>111</v>
      </c>
      <c r="BK137" s="195">
        <f>SUM(BK138:BK146)</f>
        <v>0</v>
      </c>
    </row>
    <row r="138" s="2" customFormat="1" ht="24.15" customHeight="1">
      <c r="A138" s="39"/>
      <c r="B138" s="40"/>
      <c r="C138" s="198" t="s">
        <v>227</v>
      </c>
      <c r="D138" s="198" t="s">
        <v>114</v>
      </c>
      <c r="E138" s="199" t="s">
        <v>228</v>
      </c>
      <c r="F138" s="200" t="s">
        <v>229</v>
      </c>
      <c r="G138" s="201" t="s">
        <v>117</v>
      </c>
      <c r="H138" s="202">
        <v>22.018000000000001</v>
      </c>
      <c r="I138" s="203"/>
      <c r="J138" s="204">
        <f>ROUND(I138*H138,2)</f>
        <v>0</v>
      </c>
      <c r="K138" s="200" t="s">
        <v>145</v>
      </c>
      <c r="L138" s="45"/>
      <c r="M138" s="205" t="s">
        <v>21</v>
      </c>
      <c r="N138" s="206" t="s">
        <v>45</v>
      </c>
      <c r="O138" s="85"/>
      <c r="P138" s="207">
        <f>O138*H138</f>
        <v>0</v>
      </c>
      <c r="Q138" s="207">
        <v>0.00027</v>
      </c>
      <c r="R138" s="207">
        <f>Q138*H138</f>
        <v>0.0059448600000000006</v>
      </c>
      <c r="S138" s="207">
        <v>0</v>
      </c>
      <c r="T138" s="20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09" t="s">
        <v>206</v>
      </c>
      <c r="AT138" s="209" t="s">
        <v>114</v>
      </c>
      <c r="AU138" s="209" t="s">
        <v>81</v>
      </c>
      <c r="AY138" s="18" t="s">
        <v>111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8" t="s">
        <v>79</v>
      </c>
      <c r="BK138" s="210">
        <f>ROUND(I138*H138,2)</f>
        <v>0</v>
      </c>
      <c r="BL138" s="18" t="s">
        <v>206</v>
      </c>
      <c r="BM138" s="209" t="s">
        <v>230</v>
      </c>
    </row>
    <row r="139" s="2" customFormat="1">
      <c r="A139" s="39"/>
      <c r="B139" s="40"/>
      <c r="C139" s="41"/>
      <c r="D139" s="211" t="s">
        <v>121</v>
      </c>
      <c r="E139" s="41"/>
      <c r="F139" s="212" t="s">
        <v>231</v>
      </c>
      <c r="G139" s="41"/>
      <c r="H139" s="41"/>
      <c r="I139" s="213"/>
      <c r="J139" s="41"/>
      <c r="K139" s="41"/>
      <c r="L139" s="45"/>
      <c r="M139" s="214"/>
      <c r="N139" s="215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121</v>
      </c>
      <c r="AU139" s="18" t="s">
        <v>81</v>
      </c>
    </row>
    <row r="140" s="13" customFormat="1">
      <c r="A140" s="13"/>
      <c r="B140" s="216"/>
      <c r="C140" s="217"/>
      <c r="D140" s="218" t="s">
        <v>128</v>
      </c>
      <c r="E140" s="219" t="s">
        <v>21</v>
      </c>
      <c r="F140" s="220" t="s">
        <v>176</v>
      </c>
      <c r="G140" s="217"/>
      <c r="H140" s="221">
        <v>22.018000000000001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7" t="s">
        <v>128</v>
      </c>
      <c r="AU140" s="227" t="s">
        <v>81</v>
      </c>
      <c r="AV140" s="13" t="s">
        <v>81</v>
      </c>
      <c r="AW140" s="13" t="s">
        <v>35</v>
      </c>
      <c r="AX140" s="13" t="s">
        <v>74</v>
      </c>
      <c r="AY140" s="227" t="s">
        <v>111</v>
      </c>
    </row>
    <row r="141" s="14" customFormat="1">
      <c r="A141" s="14"/>
      <c r="B141" s="228"/>
      <c r="C141" s="229"/>
      <c r="D141" s="218" t="s">
        <v>128</v>
      </c>
      <c r="E141" s="230" t="s">
        <v>21</v>
      </c>
      <c r="F141" s="231" t="s">
        <v>130</v>
      </c>
      <c r="G141" s="229"/>
      <c r="H141" s="232">
        <v>22.018000000000001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8" t="s">
        <v>128</v>
      </c>
      <c r="AU141" s="238" t="s">
        <v>81</v>
      </c>
      <c r="AV141" s="14" t="s">
        <v>119</v>
      </c>
      <c r="AW141" s="14" t="s">
        <v>35</v>
      </c>
      <c r="AX141" s="14" t="s">
        <v>79</v>
      </c>
      <c r="AY141" s="238" t="s">
        <v>111</v>
      </c>
    </row>
    <row r="142" s="2" customFormat="1" ht="24.15" customHeight="1">
      <c r="A142" s="39"/>
      <c r="B142" s="40"/>
      <c r="C142" s="239" t="s">
        <v>232</v>
      </c>
      <c r="D142" s="239" t="s">
        <v>142</v>
      </c>
      <c r="E142" s="240" t="s">
        <v>233</v>
      </c>
      <c r="F142" s="241" t="s">
        <v>234</v>
      </c>
      <c r="G142" s="242" t="s">
        <v>235</v>
      </c>
      <c r="H142" s="243">
        <v>1</v>
      </c>
      <c r="I142" s="244"/>
      <c r="J142" s="245">
        <f>ROUND(I142*H142,2)</f>
        <v>0</v>
      </c>
      <c r="K142" s="241" t="s">
        <v>236</v>
      </c>
      <c r="L142" s="246"/>
      <c r="M142" s="247" t="s">
        <v>21</v>
      </c>
      <c r="N142" s="248" t="s">
        <v>45</v>
      </c>
      <c r="O142" s="85"/>
      <c r="P142" s="207">
        <f>O142*H142</f>
        <v>0</v>
      </c>
      <c r="Q142" s="207">
        <v>0.60299999999999998</v>
      </c>
      <c r="R142" s="207">
        <f>Q142*H142</f>
        <v>0.60299999999999998</v>
      </c>
      <c r="S142" s="207">
        <v>0</v>
      </c>
      <c r="T142" s="20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09" t="s">
        <v>237</v>
      </c>
      <c r="AT142" s="209" t="s">
        <v>142</v>
      </c>
      <c r="AU142" s="209" t="s">
        <v>81</v>
      </c>
      <c r="AY142" s="18" t="s">
        <v>111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18" t="s">
        <v>79</v>
      </c>
      <c r="BK142" s="210">
        <f>ROUND(I142*H142,2)</f>
        <v>0</v>
      </c>
      <c r="BL142" s="18" t="s">
        <v>206</v>
      </c>
      <c r="BM142" s="209" t="s">
        <v>238</v>
      </c>
    </row>
    <row r="143" s="13" customFormat="1">
      <c r="A143" s="13"/>
      <c r="B143" s="216"/>
      <c r="C143" s="217"/>
      <c r="D143" s="218" t="s">
        <v>128</v>
      </c>
      <c r="E143" s="219" t="s">
        <v>21</v>
      </c>
      <c r="F143" s="220" t="s">
        <v>239</v>
      </c>
      <c r="G143" s="217"/>
      <c r="H143" s="221">
        <v>1</v>
      </c>
      <c r="I143" s="222"/>
      <c r="J143" s="217"/>
      <c r="K143" s="217"/>
      <c r="L143" s="223"/>
      <c r="M143" s="224"/>
      <c r="N143" s="225"/>
      <c r="O143" s="225"/>
      <c r="P143" s="225"/>
      <c r="Q143" s="225"/>
      <c r="R143" s="225"/>
      <c r="S143" s="225"/>
      <c r="T143" s="22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7" t="s">
        <v>128</v>
      </c>
      <c r="AU143" s="227" t="s">
        <v>81</v>
      </c>
      <c r="AV143" s="13" t="s">
        <v>81</v>
      </c>
      <c r="AW143" s="13" t="s">
        <v>35</v>
      </c>
      <c r="AX143" s="13" t="s">
        <v>79</v>
      </c>
      <c r="AY143" s="227" t="s">
        <v>111</v>
      </c>
    </row>
    <row r="144" s="2" customFormat="1" ht="21.75" customHeight="1">
      <c r="A144" s="39"/>
      <c r="B144" s="40"/>
      <c r="C144" s="198" t="s">
        <v>7</v>
      </c>
      <c r="D144" s="198" t="s">
        <v>114</v>
      </c>
      <c r="E144" s="199" t="s">
        <v>240</v>
      </c>
      <c r="F144" s="200" t="s">
        <v>241</v>
      </c>
      <c r="G144" s="201" t="s">
        <v>125</v>
      </c>
      <c r="H144" s="202">
        <v>18.620000000000001</v>
      </c>
      <c r="I144" s="203"/>
      <c r="J144" s="204">
        <f>ROUND(I144*H144,2)</f>
        <v>0</v>
      </c>
      <c r="K144" s="200" t="s">
        <v>21</v>
      </c>
      <c r="L144" s="45"/>
      <c r="M144" s="205" t="s">
        <v>21</v>
      </c>
      <c r="N144" s="206" t="s">
        <v>45</v>
      </c>
      <c r="O144" s="85"/>
      <c r="P144" s="207">
        <f>O144*H144</f>
        <v>0</v>
      </c>
      <c r="Q144" s="207">
        <v>6.0000000000000002E-05</v>
      </c>
      <c r="R144" s="207">
        <f>Q144*H144</f>
        <v>0.0011172000000000001</v>
      </c>
      <c r="S144" s="207">
        <v>0</v>
      </c>
      <c r="T144" s="20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09" t="s">
        <v>206</v>
      </c>
      <c r="AT144" s="209" t="s">
        <v>114</v>
      </c>
      <c r="AU144" s="209" t="s">
        <v>81</v>
      </c>
      <c r="AY144" s="18" t="s">
        <v>111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8" t="s">
        <v>79</v>
      </c>
      <c r="BK144" s="210">
        <f>ROUND(I144*H144,2)</f>
        <v>0</v>
      </c>
      <c r="BL144" s="18" t="s">
        <v>206</v>
      </c>
      <c r="BM144" s="209" t="s">
        <v>242</v>
      </c>
    </row>
    <row r="145" s="2" customFormat="1" ht="24.15" customHeight="1">
      <c r="A145" s="39"/>
      <c r="B145" s="40"/>
      <c r="C145" s="198" t="s">
        <v>243</v>
      </c>
      <c r="D145" s="198" t="s">
        <v>114</v>
      </c>
      <c r="E145" s="199" t="s">
        <v>244</v>
      </c>
      <c r="F145" s="200" t="s">
        <v>245</v>
      </c>
      <c r="G145" s="201" t="s">
        <v>187</v>
      </c>
      <c r="H145" s="202">
        <v>0.60999999999999999</v>
      </c>
      <c r="I145" s="203"/>
      <c r="J145" s="204">
        <f>ROUND(I145*H145,2)</f>
        <v>0</v>
      </c>
      <c r="K145" s="200" t="s">
        <v>118</v>
      </c>
      <c r="L145" s="45"/>
      <c r="M145" s="205" t="s">
        <v>21</v>
      </c>
      <c r="N145" s="206" t="s">
        <v>45</v>
      </c>
      <c r="O145" s="85"/>
      <c r="P145" s="207">
        <f>O145*H145</f>
        <v>0</v>
      </c>
      <c r="Q145" s="207">
        <v>0</v>
      </c>
      <c r="R145" s="207">
        <f>Q145*H145</f>
        <v>0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206</v>
      </c>
      <c r="AT145" s="209" t="s">
        <v>114</v>
      </c>
      <c r="AU145" s="209" t="s">
        <v>81</v>
      </c>
      <c r="AY145" s="18" t="s">
        <v>111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79</v>
      </c>
      <c r="BK145" s="210">
        <f>ROUND(I145*H145,2)</f>
        <v>0</v>
      </c>
      <c r="BL145" s="18" t="s">
        <v>206</v>
      </c>
      <c r="BM145" s="209" t="s">
        <v>246</v>
      </c>
    </row>
    <row r="146" s="2" customFormat="1">
      <c r="A146" s="39"/>
      <c r="B146" s="40"/>
      <c r="C146" s="41"/>
      <c r="D146" s="211" t="s">
        <v>121</v>
      </c>
      <c r="E146" s="41"/>
      <c r="F146" s="212" t="s">
        <v>247</v>
      </c>
      <c r="G146" s="41"/>
      <c r="H146" s="41"/>
      <c r="I146" s="213"/>
      <c r="J146" s="41"/>
      <c r="K146" s="41"/>
      <c r="L146" s="45"/>
      <c r="M146" s="214"/>
      <c r="N146" s="21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121</v>
      </c>
      <c r="AU146" s="18" t="s">
        <v>81</v>
      </c>
    </row>
    <row r="147" s="12" customFormat="1" ht="22.8" customHeight="1">
      <c r="A147" s="12"/>
      <c r="B147" s="182"/>
      <c r="C147" s="183"/>
      <c r="D147" s="184" t="s">
        <v>73</v>
      </c>
      <c r="E147" s="196" t="s">
        <v>248</v>
      </c>
      <c r="F147" s="196" t="s">
        <v>249</v>
      </c>
      <c r="G147" s="183"/>
      <c r="H147" s="183"/>
      <c r="I147" s="186"/>
      <c r="J147" s="197">
        <f>BK147</f>
        <v>0</v>
      </c>
      <c r="K147" s="183"/>
      <c r="L147" s="188"/>
      <c r="M147" s="189"/>
      <c r="N147" s="190"/>
      <c r="O147" s="190"/>
      <c r="P147" s="191">
        <f>SUM(P148:P151)</f>
        <v>0</v>
      </c>
      <c r="Q147" s="190"/>
      <c r="R147" s="191">
        <f>SUM(R148:R151)</f>
        <v>0.00049156800000000006</v>
      </c>
      <c r="S147" s="190"/>
      <c r="T147" s="19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3" t="s">
        <v>81</v>
      </c>
      <c r="AT147" s="194" t="s">
        <v>73</v>
      </c>
      <c r="AU147" s="194" t="s">
        <v>79</v>
      </c>
      <c r="AY147" s="193" t="s">
        <v>111</v>
      </c>
      <c r="BK147" s="195">
        <f>SUM(BK148:BK151)</f>
        <v>0</v>
      </c>
    </row>
    <row r="148" s="2" customFormat="1" ht="16.5" customHeight="1">
      <c r="A148" s="39"/>
      <c r="B148" s="40"/>
      <c r="C148" s="198" t="s">
        <v>250</v>
      </c>
      <c r="D148" s="198" t="s">
        <v>114</v>
      </c>
      <c r="E148" s="199" t="s">
        <v>251</v>
      </c>
      <c r="F148" s="200" t="s">
        <v>252</v>
      </c>
      <c r="G148" s="201" t="s">
        <v>125</v>
      </c>
      <c r="H148" s="202">
        <v>18.620000000000001</v>
      </c>
      <c r="I148" s="203"/>
      <c r="J148" s="204">
        <f>ROUND(I148*H148,2)</f>
        <v>0</v>
      </c>
      <c r="K148" s="200" t="s">
        <v>118</v>
      </c>
      <c r="L148" s="45"/>
      <c r="M148" s="205" t="s">
        <v>21</v>
      </c>
      <c r="N148" s="206" t="s">
        <v>45</v>
      </c>
      <c r="O148" s="85"/>
      <c r="P148" s="207">
        <f>O148*H148</f>
        <v>0</v>
      </c>
      <c r="Q148" s="207">
        <v>2.6400000000000001E-05</v>
      </c>
      <c r="R148" s="207">
        <f>Q148*H148</f>
        <v>0.00049156800000000006</v>
      </c>
      <c r="S148" s="207">
        <v>0</v>
      </c>
      <c r="T148" s="20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09" t="s">
        <v>206</v>
      </c>
      <c r="AT148" s="209" t="s">
        <v>114</v>
      </c>
      <c r="AU148" s="209" t="s">
        <v>81</v>
      </c>
      <c r="AY148" s="18" t="s">
        <v>111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18" t="s">
        <v>79</v>
      </c>
      <c r="BK148" s="210">
        <f>ROUND(I148*H148,2)</f>
        <v>0</v>
      </c>
      <c r="BL148" s="18" t="s">
        <v>206</v>
      </c>
      <c r="BM148" s="209" t="s">
        <v>253</v>
      </c>
    </row>
    <row r="149" s="2" customFormat="1">
      <c r="A149" s="39"/>
      <c r="B149" s="40"/>
      <c r="C149" s="41"/>
      <c r="D149" s="211" t="s">
        <v>121</v>
      </c>
      <c r="E149" s="41"/>
      <c r="F149" s="212" t="s">
        <v>254</v>
      </c>
      <c r="G149" s="41"/>
      <c r="H149" s="41"/>
      <c r="I149" s="213"/>
      <c r="J149" s="41"/>
      <c r="K149" s="41"/>
      <c r="L149" s="45"/>
      <c r="M149" s="214"/>
      <c r="N149" s="21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121</v>
      </c>
      <c r="AU149" s="18" t="s">
        <v>81</v>
      </c>
    </row>
    <row r="150" s="13" customFormat="1">
      <c r="A150" s="13"/>
      <c r="B150" s="216"/>
      <c r="C150" s="217"/>
      <c r="D150" s="218" t="s">
        <v>128</v>
      </c>
      <c r="E150" s="219" t="s">
        <v>21</v>
      </c>
      <c r="F150" s="220" t="s">
        <v>129</v>
      </c>
      <c r="G150" s="217"/>
      <c r="H150" s="221">
        <v>18.620000000000001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7" t="s">
        <v>128</v>
      </c>
      <c r="AU150" s="227" t="s">
        <v>81</v>
      </c>
      <c r="AV150" s="13" t="s">
        <v>81</v>
      </c>
      <c r="AW150" s="13" t="s">
        <v>35</v>
      </c>
      <c r="AX150" s="13" t="s">
        <v>74</v>
      </c>
      <c r="AY150" s="227" t="s">
        <v>111</v>
      </c>
    </row>
    <row r="151" s="14" customFormat="1">
      <c r="A151" s="14"/>
      <c r="B151" s="228"/>
      <c r="C151" s="229"/>
      <c r="D151" s="218" t="s">
        <v>128</v>
      </c>
      <c r="E151" s="230" t="s">
        <v>21</v>
      </c>
      <c r="F151" s="231" t="s">
        <v>130</v>
      </c>
      <c r="G151" s="229"/>
      <c r="H151" s="232">
        <v>18.620000000000001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8" t="s">
        <v>128</v>
      </c>
      <c r="AU151" s="238" t="s">
        <v>81</v>
      </c>
      <c r="AV151" s="14" t="s">
        <v>119</v>
      </c>
      <c r="AW151" s="14" t="s">
        <v>35</v>
      </c>
      <c r="AX151" s="14" t="s">
        <v>79</v>
      </c>
      <c r="AY151" s="238" t="s">
        <v>111</v>
      </c>
    </row>
    <row r="152" s="12" customFormat="1" ht="25.92" customHeight="1">
      <c r="A152" s="12"/>
      <c r="B152" s="182"/>
      <c r="C152" s="183"/>
      <c r="D152" s="184" t="s">
        <v>73</v>
      </c>
      <c r="E152" s="185" t="s">
        <v>74</v>
      </c>
      <c r="F152" s="185" t="s">
        <v>255</v>
      </c>
      <c r="G152" s="183"/>
      <c r="H152" s="183"/>
      <c r="I152" s="186"/>
      <c r="J152" s="187">
        <f>BK152</f>
        <v>0</v>
      </c>
      <c r="K152" s="183"/>
      <c r="L152" s="188"/>
      <c r="M152" s="189"/>
      <c r="N152" s="190"/>
      <c r="O152" s="190"/>
      <c r="P152" s="191">
        <f>SUM(P153:P156)</f>
        <v>0</v>
      </c>
      <c r="Q152" s="190"/>
      <c r="R152" s="191">
        <f>SUM(R153:R156)</f>
        <v>0</v>
      </c>
      <c r="S152" s="190"/>
      <c r="T152" s="192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3" t="s">
        <v>141</v>
      </c>
      <c r="AT152" s="194" t="s">
        <v>73</v>
      </c>
      <c r="AU152" s="194" t="s">
        <v>74</v>
      </c>
      <c r="AY152" s="193" t="s">
        <v>111</v>
      </c>
      <c r="BK152" s="195">
        <f>SUM(BK153:BK156)</f>
        <v>0</v>
      </c>
    </row>
    <row r="153" s="2" customFormat="1" ht="24.15" customHeight="1">
      <c r="A153" s="39"/>
      <c r="B153" s="40"/>
      <c r="C153" s="198" t="s">
        <v>256</v>
      </c>
      <c r="D153" s="198" t="s">
        <v>114</v>
      </c>
      <c r="E153" s="199" t="s">
        <v>257</v>
      </c>
      <c r="F153" s="200" t="s">
        <v>258</v>
      </c>
      <c r="G153" s="201" t="s">
        <v>235</v>
      </c>
      <c r="H153" s="202">
        <v>1</v>
      </c>
      <c r="I153" s="203"/>
      <c r="J153" s="204">
        <f>ROUND(I153*H153,2)</f>
        <v>0</v>
      </c>
      <c r="K153" s="200" t="s">
        <v>118</v>
      </c>
      <c r="L153" s="45"/>
      <c r="M153" s="205" t="s">
        <v>21</v>
      </c>
      <c r="N153" s="206" t="s">
        <v>45</v>
      </c>
      <c r="O153" s="85"/>
      <c r="P153" s="207">
        <f>O153*H153</f>
        <v>0</v>
      </c>
      <c r="Q153" s="207">
        <v>0</v>
      </c>
      <c r="R153" s="207">
        <f>Q153*H153</f>
        <v>0</v>
      </c>
      <c r="S153" s="207">
        <v>0</v>
      </c>
      <c r="T153" s="20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09" t="s">
        <v>259</v>
      </c>
      <c r="AT153" s="209" t="s">
        <v>114</v>
      </c>
      <c r="AU153" s="209" t="s">
        <v>79</v>
      </c>
      <c r="AY153" s="18" t="s">
        <v>111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18" t="s">
        <v>79</v>
      </c>
      <c r="BK153" s="210">
        <f>ROUND(I153*H153,2)</f>
        <v>0</v>
      </c>
      <c r="BL153" s="18" t="s">
        <v>259</v>
      </c>
      <c r="BM153" s="209" t="s">
        <v>260</v>
      </c>
    </row>
    <row r="154" s="2" customFormat="1">
      <c r="A154" s="39"/>
      <c r="B154" s="40"/>
      <c r="C154" s="41"/>
      <c r="D154" s="211" t="s">
        <v>121</v>
      </c>
      <c r="E154" s="41"/>
      <c r="F154" s="212" t="s">
        <v>261</v>
      </c>
      <c r="G154" s="41"/>
      <c r="H154" s="41"/>
      <c r="I154" s="213"/>
      <c r="J154" s="41"/>
      <c r="K154" s="41"/>
      <c r="L154" s="45"/>
      <c r="M154" s="214"/>
      <c r="N154" s="21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121</v>
      </c>
      <c r="AU154" s="18" t="s">
        <v>79</v>
      </c>
    </row>
    <row r="155" s="2" customFormat="1" ht="24.15" customHeight="1">
      <c r="A155" s="39"/>
      <c r="B155" s="40"/>
      <c r="C155" s="198" t="s">
        <v>262</v>
      </c>
      <c r="D155" s="198" t="s">
        <v>114</v>
      </c>
      <c r="E155" s="199" t="s">
        <v>263</v>
      </c>
      <c r="F155" s="200" t="s">
        <v>264</v>
      </c>
      <c r="G155" s="201" t="s">
        <v>235</v>
      </c>
      <c r="H155" s="202">
        <v>1</v>
      </c>
      <c r="I155" s="203"/>
      <c r="J155" s="204">
        <f>ROUND(I155*H155,2)</f>
        <v>0</v>
      </c>
      <c r="K155" s="200" t="s">
        <v>118</v>
      </c>
      <c r="L155" s="45"/>
      <c r="M155" s="205" t="s">
        <v>21</v>
      </c>
      <c r="N155" s="206" t="s">
        <v>45</v>
      </c>
      <c r="O155" s="85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259</v>
      </c>
      <c r="AT155" s="209" t="s">
        <v>114</v>
      </c>
      <c r="AU155" s="209" t="s">
        <v>79</v>
      </c>
      <c r="AY155" s="18" t="s">
        <v>111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79</v>
      </c>
      <c r="BK155" s="210">
        <f>ROUND(I155*H155,2)</f>
        <v>0</v>
      </c>
      <c r="BL155" s="18" t="s">
        <v>259</v>
      </c>
      <c r="BM155" s="209" t="s">
        <v>265</v>
      </c>
    </row>
    <row r="156" s="2" customFormat="1">
      <c r="A156" s="39"/>
      <c r="B156" s="40"/>
      <c r="C156" s="41"/>
      <c r="D156" s="211" t="s">
        <v>121</v>
      </c>
      <c r="E156" s="41"/>
      <c r="F156" s="212" t="s">
        <v>266</v>
      </c>
      <c r="G156" s="41"/>
      <c r="H156" s="41"/>
      <c r="I156" s="213"/>
      <c r="J156" s="41"/>
      <c r="K156" s="41"/>
      <c r="L156" s="45"/>
      <c r="M156" s="249"/>
      <c r="N156" s="250"/>
      <c r="O156" s="251"/>
      <c r="P156" s="251"/>
      <c r="Q156" s="251"/>
      <c r="R156" s="251"/>
      <c r="S156" s="251"/>
      <c r="T156" s="252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121</v>
      </c>
      <c r="AU156" s="18" t="s">
        <v>79</v>
      </c>
    </row>
    <row r="157" s="2" customFormat="1" ht="6.96" customHeight="1">
      <c r="A157" s="39"/>
      <c r="B157" s="60"/>
      <c r="C157" s="61"/>
      <c r="D157" s="61"/>
      <c r="E157" s="61"/>
      <c r="F157" s="61"/>
      <c r="G157" s="61"/>
      <c r="H157" s="61"/>
      <c r="I157" s="61"/>
      <c r="J157" s="61"/>
      <c r="K157" s="61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aO6dXWxqwU1p4PyWhfo5lkfn3woXN2UtEs2KUsx2oYTDWZd4DifTacxEsNpoYFtIpOi4PFwiuv2Z3FCWR8/5Iw==" hashValue="CshhRL4lkdNX1+Iv9V2zg/txNmiAGvB0o6BbHh+l/V4S9/J3IUCGxIdlFuyzwdcLomztc+qmeEwfprnR574r9Q==" algorithmName="SHA-512" password="CC35"/>
  <autoFilter ref="C81:K156"/>
  <mergeCells count="6">
    <mergeCell ref="E7:H7"/>
    <mergeCell ref="E16:H16"/>
    <mergeCell ref="E25:H25"/>
    <mergeCell ref="E46:H46"/>
    <mergeCell ref="E74:H74"/>
    <mergeCell ref="L2:V2"/>
  </mergeCells>
  <hyperlinks>
    <hyperlink ref="F86" r:id="rId1" display="https://podminky.urs.cz/item/CS_URS_2023_01/612325302"/>
    <hyperlink ref="F88" r:id="rId2" display="https://podminky.urs.cz/item/CS_URS_2023_01/619995001"/>
    <hyperlink ref="F92" r:id="rId3" display="https://podminky.urs.cz/item/CS_URS_2023_01/619996145"/>
    <hyperlink ref="F95" r:id="rId4" display="https://podminky.urs.cz/item/CS_URS_2023_01/622143004"/>
    <hyperlink ref="F101" r:id="rId5" display="https://podminky.urs.cz/item/CS_URS_2023_01/941111121"/>
    <hyperlink ref="F104" r:id="rId6" display="https://podminky.urs.cz/item/CS_URS_2023_01/941111221"/>
    <hyperlink ref="F107" r:id="rId7" display="https://podminky.urs.cz/item/CS_URS_2023_01/941111821"/>
    <hyperlink ref="F109" r:id="rId8" display="https://podminky.urs.cz/item/CS_URS_2023_01/949101112"/>
    <hyperlink ref="F112" r:id="rId9" display="https://podminky.urs.cz/item/CS_URS_2023_01/968062747"/>
    <hyperlink ref="F116" r:id="rId10" display="https://podminky.urs.cz/item/CS_URS_2023_01/978011161"/>
    <hyperlink ref="F121" r:id="rId11" display="https://podminky.urs.cz/item/CS_URS_2023_01/997013152"/>
    <hyperlink ref="F123" r:id="rId12" display="https://podminky.urs.cz/item/CS_URS_2023_01/997013501"/>
    <hyperlink ref="F125" r:id="rId13" display="https://podminky.urs.cz/item/CS_URS_2023_01/997013509"/>
    <hyperlink ref="F128" r:id="rId14" display="https://podminky.urs.cz/item/CS_URS_2023_01/997013631"/>
    <hyperlink ref="F130" r:id="rId15" display="https://podminky.urs.cz/item/CS_URS_2023_01/997013804"/>
    <hyperlink ref="F132" r:id="rId16" display="https://podminky.urs.cz/item/CS_URS_2023_01/997013811"/>
    <hyperlink ref="F135" r:id="rId17" display="https://podminky.urs.cz/item/CS_URS_2023_01/998011002"/>
    <hyperlink ref="F139" r:id="rId18" display="https://podminky.urs.cz/item/CS_URS_2022_01/767620128"/>
    <hyperlink ref="F146" r:id="rId19" display="https://podminky.urs.cz/item/CS_URS_2023_01/998767102"/>
    <hyperlink ref="F149" r:id="rId20" display="https://podminky.urs.cz/item/CS_URS_2023_01/783442101"/>
    <hyperlink ref="F154" r:id="rId21" display="https://podminky.urs.cz/item/CS_URS_2023_01/039203000"/>
    <hyperlink ref="F156" r:id="rId22" display="https://podminky.urs.cz/item/CS_URS_2023_01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5" customFormat="1" ht="45" customHeight="1">
      <c r="B3" s="257"/>
      <c r="C3" s="258" t="s">
        <v>267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268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269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270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271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272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273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274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275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276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277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78</v>
      </c>
      <c r="F18" s="264" t="s">
        <v>278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279</v>
      </c>
      <c r="F19" s="264" t="s">
        <v>280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281</v>
      </c>
      <c r="F20" s="264" t="s">
        <v>282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283</v>
      </c>
      <c r="F21" s="264" t="s">
        <v>284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285</v>
      </c>
      <c r="F22" s="264" t="s">
        <v>286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287</v>
      </c>
      <c r="F23" s="264" t="s">
        <v>288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289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290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291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292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293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294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295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296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297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97</v>
      </c>
      <c r="F36" s="264"/>
      <c r="G36" s="264" t="s">
        <v>298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299</v>
      </c>
      <c r="F37" s="264"/>
      <c r="G37" s="264" t="s">
        <v>300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55</v>
      </c>
      <c r="F38" s="264"/>
      <c r="G38" s="264" t="s">
        <v>301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56</v>
      </c>
      <c r="F39" s="264"/>
      <c r="G39" s="264" t="s">
        <v>302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98</v>
      </c>
      <c r="F40" s="264"/>
      <c r="G40" s="264" t="s">
        <v>303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99</v>
      </c>
      <c r="F41" s="264"/>
      <c r="G41" s="264" t="s">
        <v>304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305</v>
      </c>
      <c r="F42" s="264"/>
      <c r="G42" s="264" t="s">
        <v>306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307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308</v>
      </c>
      <c r="F44" s="264"/>
      <c r="G44" s="264" t="s">
        <v>309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101</v>
      </c>
      <c r="F45" s="264"/>
      <c r="G45" s="264" t="s">
        <v>310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311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312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313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314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315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316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317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318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319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320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321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322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323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324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325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326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327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328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329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330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331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332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333</v>
      </c>
      <c r="D76" s="282"/>
      <c r="E76" s="282"/>
      <c r="F76" s="282" t="s">
        <v>334</v>
      </c>
      <c r="G76" s="283"/>
      <c r="H76" s="282" t="s">
        <v>56</v>
      </c>
      <c r="I76" s="282" t="s">
        <v>59</v>
      </c>
      <c r="J76" s="282" t="s">
        <v>335</v>
      </c>
      <c r="K76" s="281"/>
    </row>
    <row r="77" s="1" customFormat="1" ht="17.25" customHeight="1">
      <c r="B77" s="279"/>
      <c r="C77" s="284" t="s">
        <v>336</v>
      </c>
      <c r="D77" s="284"/>
      <c r="E77" s="284"/>
      <c r="F77" s="285" t="s">
        <v>337</v>
      </c>
      <c r="G77" s="286"/>
      <c r="H77" s="284"/>
      <c r="I77" s="284"/>
      <c r="J77" s="284" t="s">
        <v>338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55</v>
      </c>
      <c r="D79" s="289"/>
      <c r="E79" s="289"/>
      <c r="F79" s="290" t="s">
        <v>339</v>
      </c>
      <c r="G79" s="291"/>
      <c r="H79" s="267" t="s">
        <v>340</v>
      </c>
      <c r="I79" s="267" t="s">
        <v>341</v>
      </c>
      <c r="J79" s="267">
        <v>20</v>
      </c>
      <c r="K79" s="281"/>
    </row>
    <row r="80" s="1" customFormat="1" ht="15" customHeight="1">
      <c r="B80" s="279"/>
      <c r="C80" s="267" t="s">
        <v>342</v>
      </c>
      <c r="D80" s="267"/>
      <c r="E80" s="267"/>
      <c r="F80" s="290" t="s">
        <v>339</v>
      </c>
      <c r="G80" s="291"/>
      <c r="H80" s="267" t="s">
        <v>343</v>
      </c>
      <c r="I80" s="267" t="s">
        <v>341</v>
      </c>
      <c r="J80" s="267">
        <v>120</v>
      </c>
      <c r="K80" s="281"/>
    </row>
    <row r="81" s="1" customFormat="1" ht="15" customHeight="1">
      <c r="B81" s="292"/>
      <c r="C81" s="267" t="s">
        <v>344</v>
      </c>
      <c r="D81" s="267"/>
      <c r="E81" s="267"/>
      <c r="F81" s="290" t="s">
        <v>345</v>
      </c>
      <c r="G81" s="291"/>
      <c r="H81" s="267" t="s">
        <v>346</v>
      </c>
      <c r="I81" s="267" t="s">
        <v>341</v>
      </c>
      <c r="J81" s="267">
        <v>50</v>
      </c>
      <c r="K81" s="281"/>
    </row>
    <row r="82" s="1" customFormat="1" ht="15" customHeight="1">
      <c r="B82" s="292"/>
      <c r="C82" s="267" t="s">
        <v>347</v>
      </c>
      <c r="D82" s="267"/>
      <c r="E82" s="267"/>
      <c r="F82" s="290" t="s">
        <v>339</v>
      </c>
      <c r="G82" s="291"/>
      <c r="H82" s="267" t="s">
        <v>348</v>
      </c>
      <c r="I82" s="267" t="s">
        <v>349</v>
      </c>
      <c r="J82" s="267"/>
      <c r="K82" s="281"/>
    </row>
    <row r="83" s="1" customFormat="1" ht="15" customHeight="1">
      <c r="B83" s="292"/>
      <c r="C83" s="293" t="s">
        <v>350</v>
      </c>
      <c r="D83" s="293"/>
      <c r="E83" s="293"/>
      <c r="F83" s="294" t="s">
        <v>345</v>
      </c>
      <c r="G83" s="293"/>
      <c r="H83" s="293" t="s">
        <v>351</v>
      </c>
      <c r="I83" s="293" t="s">
        <v>341</v>
      </c>
      <c r="J83" s="293">
        <v>15</v>
      </c>
      <c r="K83" s="281"/>
    </row>
    <row r="84" s="1" customFormat="1" ht="15" customHeight="1">
      <c r="B84" s="292"/>
      <c r="C84" s="293" t="s">
        <v>352</v>
      </c>
      <c r="D84" s="293"/>
      <c r="E84" s="293"/>
      <c r="F84" s="294" t="s">
        <v>345</v>
      </c>
      <c r="G84" s="293"/>
      <c r="H84" s="293" t="s">
        <v>353</v>
      </c>
      <c r="I84" s="293" t="s">
        <v>341</v>
      </c>
      <c r="J84" s="293">
        <v>15</v>
      </c>
      <c r="K84" s="281"/>
    </row>
    <row r="85" s="1" customFormat="1" ht="15" customHeight="1">
      <c r="B85" s="292"/>
      <c r="C85" s="293" t="s">
        <v>354</v>
      </c>
      <c r="D85" s="293"/>
      <c r="E85" s="293"/>
      <c r="F85" s="294" t="s">
        <v>345</v>
      </c>
      <c r="G85" s="293"/>
      <c r="H85" s="293" t="s">
        <v>355</v>
      </c>
      <c r="I85" s="293" t="s">
        <v>341</v>
      </c>
      <c r="J85" s="293">
        <v>20</v>
      </c>
      <c r="K85" s="281"/>
    </row>
    <row r="86" s="1" customFormat="1" ht="15" customHeight="1">
      <c r="B86" s="292"/>
      <c r="C86" s="293" t="s">
        <v>356</v>
      </c>
      <c r="D86" s="293"/>
      <c r="E86" s="293"/>
      <c r="F86" s="294" t="s">
        <v>345</v>
      </c>
      <c r="G86" s="293"/>
      <c r="H86" s="293" t="s">
        <v>357</v>
      </c>
      <c r="I86" s="293" t="s">
        <v>341</v>
      </c>
      <c r="J86" s="293">
        <v>20</v>
      </c>
      <c r="K86" s="281"/>
    </row>
    <row r="87" s="1" customFormat="1" ht="15" customHeight="1">
      <c r="B87" s="292"/>
      <c r="C87" s="267" t="s">
        <v>358</v>
      </c>
      <c r="D87" s="267"/>
      <c r="E87" s="267"/>
      <c r="F87" s="290" t="s">
        <v>345</v>
      </c>
      <c r="G87" s="291"/>
      <c r="H87" s="267" t="s">
        <v>359</v>
      </c>
      <c r="I87" s="267" t="s">
        <v>341</v>
      </c>
      <c r="J87" s="267">
        <v>50</v>
      </c>
      <c r="K87" s="281"/>
    </row>
    <row r="88" s="1" customFormat="1" ht="15" customHeight="1">
      <c r="B88" s="292"/>
      <c r="C88" s="267" t="s">
        <v>360</v>
      </c>
      <c r="D88" s="267"/>
      <c r="E88" s="267"/>
      <c r="F88" s="290" t="s">
        <v>345</v>
      </c>
      <c r="G88" s="291"/>
      <c r="H88" s="267" t="s">
        <v>361</v>
      </c>
      <c r="I88" s="267" t="s">
        <v>341</v>
      </c>
      <c r="J88" s="267">
        <v>20</v>
      </c>
      <c r="K88" s="281"/>
    </row>
    <row r="89" s="1" customFormat="1" ht="15" customHeight="1">
      <c r="B89" s="292"/>
      <c r="C89" s="267" t="s">
        <v>362</v>
      </c>
      <c r="D89" s="267"/>
      <c r="E89" s="267"/>
      <c r="F89" s="290" t="s">
        <v>345</v>
      </c>
      <c r="G89" s="291"/>
      <c r="H89" s="267" t="s">
        <v>363</v>
      </c>
      <c r="I89" s="267" t="s">
        <v>341</v>
      </c>
      <c r="J89" s="267">
        <v>20</v>
      </c>
      <c r="K89" s="281"/>
    </row>
    <row r="90" s="1" customFormat="1" ht="15" customHeight="1">
      <c r="B90" s="292"/>
      <c r="C90" s="267" t="s">
        <v>364</v>
      </c>
      <c r="D90" s="267"/>
      <c r="E90" s="267"/>
      <c r="F90" s="290" t="s">
        <v>345</v>
      </c>
      <c r="G90" s="291"/>
      <c r="H90" s="267" t="s">
        <v>365</v>
      </c>
      <c r="I90" s="267" t="s">
        <v>341</v>
      </c>
      <c r="J90" s="267">
        <v>50</v>
      </c>
      <c r="K90" s="281"/>
    </row>
    <row r="91" s="1" customFormat="1" ht="15" customHeight="1">
      <c r="B91" s="292"/>
      <c r="C91" s="267" t="s">
        <v>366</v>
      </c>
      <c r="D91" s="267"/>
      <c r="E91" s="267"/>
      <c r="F91" s="290" t="s">
        <v>345</v>
      </c>
      <c r="G91" s="291"/>
      <c r="H91" s="267" t="s">
        <v>366</v>
      </c>
      <c r="I91" s="267" t="s">
        <v>341</v>
      </c>
      <c r="J91" s="267">
        <v>50</v>
      </c>
      <c r="K91" s="281"/>
    </row>
    <row r="92" s="1" customFormat="1" ht="15" customHeight="1">
      <c r="B92" s="292"/>
      <c r="C92" s="267" t="s">
        <v>367</v>
      </c>
      <c r="D92" s="267"/>
      <c r="E92" s="267"/>
      <c r="F92" s="290" t="s">
        <v>345</v>
      </c>
      <c r="G92" s="291"/>
      <c r="H92" s="267" t="s">
        <v>368</v>
      </c>
      <c r="I92" s="267" t="s">
        <v>341</v>
      </c>
      <c r="J92" s="267">
        <v>255</v>
      </c>
      <c r="K92" s="281"/>
    </row>
    <row r="93" s="1" customFormat="1" ht="15" customHeight="1">
      <c r="B93" s="292"/>
      <c r="C93" s="267" t="s">
        <v>369</v>
      </c>
      <c r="D93" s="267"/>
      <c r="E93" s="267"/>
      <c r="F93" s="290" t="s">
        <v>339</v>
      </c>
      <c r="G93" s="291"/>
      <c r="H93" s="267" t="s">
        <v>370</v>
      </c>
      <c r="I93" s="267" t="s">
        <v>371</v>
      </c>
      <c r="J93" s="267"/>
      <c r="K93" s="281"/>
    </row>
    <row r="94" s="1" customFormat="1" ht="15" customHeight="1">
      <c r="B94" s="292"/>
      <c r="C94" s="267" t="s">
        <v>372</v>
      </c>
      <c r="D94" s="267"/>
      <c r="E94" s="267"/>
      <c r="F94" s="290" t="s">
        <v>339</v>
      </c>
      <c r="G94" s="291"/>
      <c r="H94" s="267" t="s">
        <v>373</v>
      </c>
      <c r="I94" s="267" t="s">
        <v>374</v>
      </c>
      <c r="J94" s="267"/>
      <c r="K94" s="281"/>
    </row>
    <row r="95" s="1" customFormat="1" ht="15" customHeight="1">
      <c r="B95" s="292"/>
      <c r="C95" s="267" t="s">
        <v>375</v>
      </c>
      <c r="D95" s="267"/>
      <c r="E95" s="267"/>
      <c r="F95" s="290" t="s">
        <v>339</v>
      </c>
      <c r="G95" s="291"/>
      <c r="H95" s="267" t="s">
        <v>375</v>
      </c>
      <c r="I95" s="267" t="s">
        <v>374</v>
      </c>
      <c r="J95" s="267"/>
      <c r="K95" s="281"/>
    </row>
    <row r="96" s="1" customFormat="1" ht="15" customHeight="1">
      <c r="B96" s="292"/>
      <c r="C96" s="267" t="s">
        <v>40</v>
      </c>
      <c r="D96" s="267"/>
      <c r="E96" s="267"/>
      <c r="F96" s="290" t="s">
        <v>339</v>
      </c>
      <c r="G96" s="291"/>
      <c r="H96" s="267" t="s">
        <v>376</v>
      </c>
      <c r="I96" s="267" t="s">
        <v>374</v>
      </c>
      <c r="J96" s="267"/>
      <c r="K96" s="281"/>
    </row>
    <row r="97" s="1" customFormat="1" ht="15" customHeight="1">
      <c r="B97" s="292"/>
      <c r="C97" s="267" t="s">
        <v>50</v>
      </c>
      <c r="D97" s="267"/>
      <c r="E97" s="267"/>
      <c r="F97" s="290" t="s">
        <v>339</v>
      </c>
      <c r="G97" s="291"/>
      <c r="H97" s="267" t="s">
        <v>377</v>
      </c>
      <c r="I97" s="267" t="s">
        <v>374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378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333</v>
      </c>
      <c r="D103" s="282"/>
      <c r="E103" s="282"/>
      <c r="F103" s="282" t="s">
        <v>334</v>
      </c>
      <c r="G103" s="283"/>
      <c r="H103" s="282" t="s">
        <v>56</v>
      </c>
      <c r="I103" s="282" t="s">
        <v>59</v>
      </c>
      <c r="J103" s="282" t="s">
        <v>335</v>
      </c>
      <c r="K103" s="281"/>
    </row>
    <row r="104" s="1" customFormat="1" ht="17.25" customHeight="1">
      <c r="B104" s="279"/>
      <c r="C104" s="284" t="s">
        <v>336</v>
      </c>
      <c r="D104" s="284"/>
      <c r="E104" s="284"/>
      <c r="F104" s="285" t="s">
        <v>337</v>
      </c>
      <c r="G104" s="286"/>
      <c r="H104" s="284"/>
      <c r="I104" s="284"/>
      <c r="J104" s="284" t="s">
        <v>338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55</v>
      </c>
      <c r="D106" s="289"/>
      <c r="E106" s="289"/>
      <c r="F106" s="290" t="s">
        <v>339</v>
      </c>
      <c r="G106" s="267"/>
      <c r="H106" s="267" t="s">
        <v>379</v>
      </c>
      <c r="I106" s="267" t="s">
        <v>341</v>
      </c>
      <c r="J106" s="267">
        <v>20</v>
      </c>
      <c r="K106" s="281"/>
    </row>
    <row r="107" s="1" customFormat="1" ht="15" customHeight="1">
      <c r="B107" s="279"/>
      <c r="C107" s="267" t="s">
        <v>342</v>
      </c>
      <c r="D107" s="267"/>
      <c r="E107" s="267"/>
      <c r="F107" s="290" t="s">
        <v>339</v>
      </c>
      <c r="G107" s="267"/>
      <c r="H107" s="267" t="s">
        <v>379</v>
      </c>
      <c r="I107" s="267" t="s">
        <v>341</v>
      </c>
      <c r="J107" s="267">
        <v>120</v>
      </c>
      <c r="K107" s="281"/>
    </row>
    <row r="108" s="1" customFormat="1" ht="15" customHeight="1">
      <c r="B108" s="292"/>
      <c r="C108" s="267" t="s">
        <v>344</v>
      </c>
      <c r="D108" s="267"/>
      <c r="E108" s="267"/>
      <c r="F108" s="290" t="s">
        <v>345</v>
      </c>
      <c r="G108" s="267"/>
      <c r="H108" s="267" t="s">
        <v>379</v>
      </c>
      <c r="I108" s="267" t="s">
        <v>341</v>
      </c>
      <c r="J108" s="267">
        <v>50</v>
      </c>
      <c r="K108" s="281"/>
    </row>
    <row r="109" s="1" customFormat="1" ht="15" customHeight="1">
      <c r="B109" s="292"/>
      <c r="C109" s="267" t="s">
        <v>347</v>
      </c>
      <c r="D109" s="267"/>
      <c r="E109" s="267"/>
      <c r="F109" s="290" t="s">
        <v>339</v>
      </c>
      <c r="G109" s="267"/>
      <c r="H109" s="267" t="s">
        <v>379</v>
      </c>
      <c r="I109" s="267" t="s">
        <v>349</v>
      </c>
      <c r="J109" s="267"/>
      <c r="K109" s="281"/>
    </row>
    <row r="110" s="1" customFormat="1" ht="15" customHeight="1">
      <c r="B110" s="292"/>
      <c r="C110" s="267" t="s">
        <v>358</v>
      </c>
      <c r="D110" s="267"/>
      <c r="E110" s="267"/>
      <c r="F110" s="290" t="s">
        <v>345</v>
      </c>
      <c r="G110" s="267"/>
      <c r="H110" s="267" t="s">
        <v>379</v>
      </c>
      <c r="I110" s="267" t="s">
        <v>341</v>
      </c>
      <c r="J110" s="267">
        <v>50</v>
      </c>
      <c r="K110" s="281"/>
    </row>
    <row r="111" s="1" customFormat="1" ht="15" customHeight="1">
      <c r="B111" s="292"/>
      <c r="C111" s="267" t="s">
        <v>366</v>
      </c>
      <c r="D111" s="267"/>
      <c r="E111" s="267"/>
      <c r="F111" s="290" t="s">
        <v>345</v>
      </c>
      <c r="G111" s="267"/>
      <c r="H111" s="267" t="s">
        <v>379</v>
      </c>
      <c r="I111" s="267" t="s">
        <v>341</v>
      </c>
      <c r="J111" s="267">
        <v>50</v>
      </c>
      <c r="K111" s="281"/>
    </row>
    <row r="112" s="1" customFormat="1" ht="15" customHeight="1">
      <c r="B112" s="292"/>
      <c r="C112" s="267" t="s">
        <v>364</v>
      </c>
      <c r="D112" s="267"/>
      <c r="E112" s="267"/>
      <c r="F112" s="290" t="s">
        <v>345</v>
      </c>
      <c r="G112" s="267"/>
      <c r="H112" s="267" t="s">
        <v>379</v>
      </c>
      <c r="I112" s="267" t="s">
        <v>341</v>
      </c>
      <c r="J112" s="267">
        <v>50</v>
      </c>
      <c r="K112" s="281"/>
    </row>
    <row r="113" s="1" customFormat="1" ht="15" customHeight="1">
      <c r="B113" s="292"/>
      <c r="C113" s="267" t="s">
        <v>55</v>
      </c>
      <c r="D113" s="267"/>
      <c r="E113" s="267"/>
      <c r="F113" s="290" t="s">
        <v>339</v>
      </c>
      <c r="G113" s="267"/>
      <c r="H113" s="267" t="s">
        <v>380</v>
      </c>
      <c r="I113" s="267" t="s">
        <v>341</v>
      </c>
      <c r="J113" s="267">
        <v>20</v>
      </c>
      <c r="K113" s="281"/>
    </row>
    <row r="114" s="1" customFormat="1" ht="15" customHeight="1">
      <c r="B114" s="292"/>
      <c r="C114" s="267" t="s">
        <v>381</v>
      </c>
      <c r="D114" s="267"/>
      <c r="E114" s="267"/>
      <c r="F114" s="290" t="s">
        <v>339</v>
      </c>
      <c r="G114" s="267"/>
      <c r="H114" s="267" t="s">
        <v>382</v>
      </c>
      <c r="I114" s="267" t="s">
        <v>341</v>
      </c>
      <c r="J114" s="267">
        <v>120</v>
      </c>
      <c r="K114" s="281"/>
    </row>
    <row r="115" s="1" customFormat="1" ht="15" customHeight="1">
      <c r="B115" s="292"/>
      <c r="C115" s="267" t="s">
        <v>40</v>
      </c>
      <c r="D115" s="267"/>
      <c r="E115" s="267"/>
      <c r="F115" s="290" t="s">
        <v>339</v>
      </c>
      <c r="G115" s="267"/>
      <c r="H115" s="267" t="s">
        <v>383</v>
      </c>
      <c r="I115" s="267" t="s">
        <v>374</v>
      </c>
      <c r="J115" s="267"/>
      <c r="K115" s="281"/>
    </row>
    <row r="116" s="1" customFormat="1" ht="15" customHeight="1">
      <c r="B116" s="292"/>
      <c r="C116" s="267" t="s">
        <v>50</v>
      </c>
      <c r="D116" s="267"/>
      <c r="E116" s="267"/>
      <c r="F116" s="290" t="s">
        <v>339</v>
      </c>
      <c r="G116" s="267"/>
      <c r="H116" s="267" t="s">
        <v>384</v>
      </c>
      <c r="I116" s="267" t="s">
        <v>374</v>
      </c>
      <c r="J116" s="267"/>
      <c r="K116" s="281"/>
    </row>
    <row r="117" s="1" customFormat="1" ht="15" customHeight="1">
      <c r="B117" s="292"/>
      <c r="C117" s="267" t="s">
        <v>59</v>
      </c>
      <c r="D117" s="267"/>
      <c r="E117" s="267"/>
      <c r="F117" s="290" t="s">
        <v>339</v>
      </c>
      <c r="G117" s="267"/>
      <c r="H117" s="267" t="s">
        <v>385</v>
      </c>
      <c r="I117" s="267" t="s">
        <v>386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387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333</v>
      </c>
      <c r="D123" s="282"/>
      <c r="E123" s="282"/>
      <c r="F123" s="282" t="s">
        <v>334</v>
      </c>
      <c r="G123" s="283"/>
      <c r="H123" s="282" t="s">
        <v>56</v>
      </c>
      <c r="I123" s="282" t="s">
        <v>59</v>
      </c>
      <c r="J123" s="282" t="s">
        <v>335</v>
      </c>
      <c r="K123" s="311"/>
    </row>
    <row r="124" s="1" customFormat="1" ht="17.25" customHeight="1">
      <c r="B124" s="310"/>
      <c r="C124" s="284" t="s">
        <v>336</v>
      </c>
      <c r="D124" s="284"/>
      <c r="E124" s="284"/>
      <c r="F124" s="285" t="s">
        <v>337</v>
      </c>
      <c r="G124" s="286"/>
      <c r="H124" s="284"/>
      <c r="I124" s="284"/>
      <c r="J124" s="284" t="s">
        <v>338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342</v>
      </c>
      <c r="D126" s="289"/>
      <c r="E126" s="289"/>
      <c r="F126" s="290" t="s">
        <v>339</v>
      </c>
      <c r="G126" s="267"/>
      <c r="H126" s="267" t="s">
        <v>379</v>
      </c>
      <c r="I126" s="267" t="s">
        <v>341</v>
      </c>
      <c r="J126" s="267">
        <v>120</v>
      </c>
      <c r="K126" s="315"/>
    </row>
    <row r="127" s="1" customFormat="1" ht="15" customHeight="1">
      <c r="B127" s="312"/>
      <c r="C127" s="267" t="s">
        <v>388</v>
      </c>
      <c r="D127" s="267"/>
      <c r="E127" s="267"/>
      <c r="F127" s="290" t="s">
        <v>339</v>
      </c>
      <c r="G127" s="267"/>
      <c r="H127" s="267" t="s">
        <v>389</v>
      </c>
      <c r="I127" s="267" t="s">
        <v>341</v>
      </c>
      <c r="J127" s="267" t="s">
        <v>390</v>
      </c>
      <c r="K127" s="315"/>
    </row>
    <row r="128" s="1" customFormat="1" ht="15" customHeight="1">
      <c r="B128" s="312"/>
      <c r="C128" s="267" t="s">
        <v>287</v>
      </c>
      <c r="D128" s="267"/>
      <c r="E128" s="267"/>
      <c r="F128" s="290" t="s">
        <v>339</v>
      </c>
      <c r="G128" s="267"/>
      <c r="H128" s="267" t="s">
        <v>391</v>
      </c>
      <c r="I128" s="267" t="s">
        <v>341</v>
      </c>
      <c r="J128" s="267" t="s">
        <v>390</v>
      </c>
      <c r="K128" s="315"/>
    </row>
    <row r="129" s="1" customFormat="1" ht="15" customHeight="1">
      <c r="B129" s="312"/>
      <c r="C129" s="267" t="s">
        <v>350</v>
      </c>
      <c r="D129" s="267"/>
      <c r="E129" s="267"/>
      <c r="F129" s="290" t="s">
        <v>345</v>
      </c>
      <c r="G129" s="267"/>
      <c r="H129" s="267" t="s">
        <v>351</v>
      </c>
      <c r="I129" s="267" t="s">
        <v>341</v>
      </c>
      <c r="J129" s="267">
        <v>15</v>
      </c>
      <c r="K129" s="315"/>
    </row>
    <row r="130" s="1" customFormat="1" ht="15" customHeight="1">
      <c r="B130" s="312"/>
      <c r="C130" s="293" t="s">
        <v>352</v>
      </c>
      <c r="D130" s="293"/>
      <c r="E130" s="293"/>
      <c r="F130" s="294" t="s">
        <v>345</v>
      </c>
      <c r="G130" s="293"/>
      <c r="H130" s="293" t="s">
        <v>353</v>
      </c>
      <c r="I130" s="293" t="s">
        <v>341</v>
      </c>
      <c r="J130" s="293">
        <v>15</v>
      </c>
      <c r="K130" s="315"/>
    </row>
    <row r="131" s="1" customFormat="1" ht="15" customHeight="1">
      <c r="B131" s="312"/>
      <c r="C131" s="293" t="s">
        <v>354</v>
      </c>
      <c r="D131" s="293"/>
      <c r="E131" s="293"/>
      <c r="F131" s="294" t="s">
        <v>345</v>
      </c>
      <c r="G131" s="293"/>
      <c r="H131" s="293" t="s">
        <v>355</v>
      </c>
      <c r="I131" s="293" t="s">
        <v>341</v>
      </c>
      <c r="J131" s="293">
        <v>20</v>
      </c>
      <c r="K131" s="315"/>
    </row>
    <row r="132" s="1" customFormat="1" ht="15" customHeight="1">
      <c r="B132" s="312"/>
      <c r="C132" s="293" t="s">
        <v>356</v>
      </c>
      <c r="D132" s="293"/>
      <c r="E132" s="293"/>
      <c r="F132" s="294" t="s">
        <v>345</v>
      </c>
      <c r="G132" s="293"/>
      <c r="H132" s="293" t="s">
        <v>357</v>
      </c>
      <c r="I132" s="293" t="s">
        <v>341</v>
      </c>
      <c r="J132" s="293">
        <v>20</v>
      </c>
      <c r="K132" s="315"/>
    </row>
    <row r="133" s="1" customFormat="1" ht="15" customHeight="1">
      <c r="B133" s="312"/>
      <c r="C133" s="267" t="s">
        <v>344</v>
      </c>
      <c r="D133" s="267"/>
      <c r="E133" s="267"/>
      <c r="F133" s="290" t="s">
        <v>345</v>
      </c>
      <c r="G133" s="267"/>
      <c r="H133" s="267" t="s">
        <v>379</v>
      </c>
      <c r="I133" s="267" t="s">
        <v>341</v>
      </c>
      <c r="J133" s="267">
        <v>50</v>
      </c>
      <c r="K133" s="315"/>
    </row>
    <row r="134" s="1" customFormat="1" ht="15" customHeight="1">
      <c r="B134" s="312"/>
      <c r="C134" s="267" t="s">
        <v>358</v>
      </c>
      <c r="D134" s="267"/>
      <c r="E134" s="267"/>
      <c r="F134" s="290" t="s">
        <v>345</v>
      </c>
      <c r="G134" s="267"/>
      <c r="H134" s="267" t="s">
        <v>379</v>
      </c>
      <c r="I134" s="267" t="s">
        <v>341</v>
      </c>
      <c r="J134" s="267">
        <v>50</v>
      </c>
      <c r="K134" s="315"/>
    </row>
    <row r="135" s="1" customFormat="1" ht="15" customHeight="1">
      <c r="B135" s="312"/>
      <c r="C135" s="267" t="s">
        <v>364</v>
      </c>
      <c r="D135" s="267"/>
      <c r="E135" s="267"/>
      <c r="F135" s="290" t="s">
        <v>345</v>
      </c>
      <c r="G135" s="267"/>
      <c r="H135" s="267" t="s">
        <v>379</v>
      </c>
      <c r="I135" s="267" t="s">
        <v>341</v>
      </c>
      <c r="J135" s="267">
        <v>50</v>
      </c>
      <c r="K135" s="315"/>
    </row>
    <row r="136" s="1" customFormat="1" ht="15" customHeight="1">
      <c r="B136" s="312"/>
      <c r="C136" s="267" t="s">
        <v>366</v>
      </c>
      <c r="D136" s="267"/>
      <c r="E136" s="267"/>
      <c r="F136" s="290" t="s">
        <v>345</v>
      </c>
      <c r="G136" s="267"/>
      <c r="H136" s="267" t="s">
        <v>379</v>
      </c>
      <c r="I136" s="267" t="s">
        <v>341</v>
      </c>
      <c r="J136" s="267">
        <v>50</v>
      </c>
      <c r="K136" s="315"/>
    </row>
    <row r="137" s="1" customFormat="1" ht="15" customHeight="1">
      <c r="B137" s="312"/>
      <c r="C137" s="267" t="s">
        <v>367</v>
      </c>
      <c r="D137" s="267"/>
      <c r="E137" s="267"/>
      <c r="F137" s="290" t="s">
        <v>345</v>
      </c>
      <c r="G137" s="267"/>
      <c r="H137" s="267" t="s">
        <v>392</v>
      </c>
      <c r="I137" s="267" t="s">
        <v>341</v>
      </c>
      <c r="J137" s="267">
        <v>255</v>
      </c>
      <c r="K137" s="315"/>
    </row>
    <row r="138" s="1" customFormat="1" ht="15" customHeight="1">
      <c r="B138" s="312"/>
      <c r="C138" s="267" t="s">
        <v>369</v>
      </c>
      <c r="D138" s="267"/>
      <c r="E138" s="267"/>
      <c r="F138" s="290" t="s">
        <v>339</v>
      </c>
      <c r="G138" s="267"/>
      <c r="H138" s="267" t="s">
        <v>393</v>
      </c>
      <c r="I138" s="267" t="s">
        <v>371</v>
      </c>
      <c r="J138" s="267"/>
      <c r="K138" s="315"/>
    </row>
    <row r="139" s="1" customFormat="1" ht="15" customHeight="1">
      <c r="B139" s="312"/>
      <c r="C139" s="267" t="s">
        <v>372</v>
      </c>
      <c r="D139" s="267"/>
      <c r="E139" s="267"/>
      <c r="F139" s="290" t="s">
        <v>339</v>
      </c>
      <c r="G139" s="267"/>
      <c r="H139" s="267" t="s">
        <v>394</v>
      </c>
      <c r="I139" s="267" t="s">
        <v>374</v>
      </c>
      <c r="J139" s="267"/>
      <c r="K139" s="315"/>
    </row>
    <row r="140" s="1" customFormat="1" ht="15" customHeight="1">
      <c r="B140" s="312"/>
      <c r="C140" s="267" t="s">
        <v>375</v>
      </c>
      <c r="D140" s="267"/>
      <c r="E140" s="267"/>
      <c r="F140" s="290" t="s">
        <v>339</v>
      </c>
      <c r="G140" s="267"/>
      <c r="H140" s="267" t="s">
        <v>375</v>
      </c>
      <c r="I140" s="267" t="s">
        <v>374</v>
      </c>
      <c r="J140" s="267"/>
      <c r="K140" s="315"/>
    </row>
    <row r="141" s="1" customFormat="1" ht="15" customHeight="1">
      <c r="B141" s="312"/>
      <c r="C141" s="267" t="s">
        <v>40</v>
      </c>
      <c r="D141" s="267"/>
      <c r="E141" s="267"/>
      <c r="F141" s="290" t="s">
        <v>339</v>
      </c>
      <c r="G141" s="267"/>
      <c r="H141" s="267" t="s">
        <v>395</v>
      </c>
      <c r="I141" s="267" t="s">
        <v>374</v>
      </c>
      <c r="J141" s="267"/>
      <c r="K141" s="315"/>
    </row>
    <row r="142" s="1" customFormat="1" ht="15" customHeight="1">
      <c r="B142" s="312"/>
      <c r="C142" s="267" t="s">
        <v>396</v>
      </c>
      <c r="D142" s="267"/>
      <c r="E142" s="267"/>
      <c r="F142" s="290" t="s">
        <v>339</v>
      </c>
      <c r="G142" s="267"/>
      <c r="H142" s="267" t="s">
        <v>397</v>
      </c>
      <c r="I142" s="267" t="s">
        <v>374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398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333</v>
      </c>
      <c r="D148" s="282"/>
      <c r="E148" s="282"/>
      <c r="F148" s="282" t="s">
        <v>334</v>
      </c>
      <c r="G148" s="283"/>
      <c r="H148" s="282" t="s">
        <v>56</v>
      </c>
      <c r="I148" s="282" t="s">
        <v>59</v>
      </c>
      <c r="J148" s="282" t="s">
        <v>335</v>
      </c>
      <c r="K148" s="281"/>
    </row>
    <row r="149" s="1" customFormat="1" ht="17.25" customHeight="1">
      <c r="B149" s="279"/>
      <c r="C149" s="284" t="s">
        <v>336</v>
      </c>
      <c r="D149" s="284"/>
      <c r="E149" s="284"/>
      <c r="F149" s="285" t="s">
        <v>337</v>
      </c>
      <c r="G149" s="286"/>
      <c r="H149" s="284"/>
      <c r="I149" s="284"/>
      <c r="J149" s="284" t="s">
        <v>338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342</v>
      </c>
      <c r="D151" s="267"/>
      <c r="E151" s="267"/>
      <c r="F151" s="320" t="s">
        <v>339</v>
      </c>
      <c r="G151" s="267"/>
      <c r="H151" s="319" t="s">
        <v>379</v>
      </c>
      <c r="I151" s="319" t="s">
        <v>341</v>
      </c>
      <c r="J151" s="319">
        <v>120</v>
      </c>
      <c r="K151" s="315"/>
    </row>
    <row r="152" s="1" customFormat="1" ht="15" customHeight="1">
      <c r="B152" s="292"/>
      <c r="C152" s="319" t="s">
        <v>388</v>
      </c>
      <c r="D152" s="267"/>
      <c r="E152" s="267"/>
      <c r="F152" s="320" t="s">
        <v>339</v>
      </c>
      <c r="G152" s="267"/>
      <c r="H152" s="319" t="s">
        <v>399</v>
      </c>
      <c r="I152" s="319" t="s">
        <v>341</v>
      </c>
      <c r="J152" s="319" t="s">
        <v>390</v>
      </c>
      <c r="K152" s="315"/>
    </row>
    <row r="153" s="1" customFormat="1" ht="15" customHeight="1">
      <c r="B153" s="292"/>
      <c r="C153" s="319" t="s">
        <v>287</v>
      </c>
      <c r="D153" s="267"/>
      <c r="E153" s="267"/>
      <c r="F153" s="320" t="s">
        <v>339</v>
      </c>
      <c r="G153" s="267"/>
      <c r="H153" s="319" t="s">
        <v>400</v>
      </c>
      <c r="I153" s="319" t="s">
        <v>341</v>
      </c>
      <c r="J153" s="319" t="s">
        <v>390</v>
      </c>
      <c r="K153" s="315"/>
    </row>
    <row r="154" s="1" customFormat="1" ht="15" customHeight="1">
      <c r="B154" s="292"/>
      <c r="C154" s="319" t="s">
        <v>344</v>
      </c>
      <c r="D154" s="267"/>
      <c r="E154" s="267"/>
      <c r="F154" s="320" t="s">
        <v>345</v>
      </c>
      <c r="G154" s="267"/>
      <c r="H154" s="319" t="s">
        <v>379</v>
      </c>
      <c r="I154" s="319" t="s">
        <v>341</v>
      </c>
      <c r="J154" s="319">
        <v>50</v>
      </c>
      <c r="K154" s="315"/>
    </row>
    <row r="155" s="1" customFormat="1" ht="15" customHeight="1">
      <c r="B155" s="292"/>
      <c r="C155" s="319" t="s">
        <v>347</v>
      </c>
      <c r="D155" s="267"/>
      <c r="E155" s="267"/>
      <c r="F155" s="320" t="s">
        <v>339</v>
      </c>
      <c r="G155" s="267"/>
      <c r="H155" s="319" t="s">
        <v>379</v>
      </c>
      <c r="I155" s="319" t="s">
        <v>349</v>
      </c>
      <c r="J155" s="319"/>
      <c r="K155" s="315"/>
    </row>
    <row r="156" s="1" customFormat="1" ht="15" customHeight="1">
      <c r="B156" s="292"/>
      <c r="C156" s="319" t="s">
        <v>358</v>
      </c>
      <c r="D156" s="267"/>
      <c r="E156" s="267"/>
      <c r="F156" s="320" t="s">
        <v>345</v>
      </c>
      <c r="G156" s="267"/>
      <c r="H156" s="319" t="s">
        <v>379</v>
      </c>
      <c r="I156" s="319" t="s">
        <v>341</v>
      </c>
      <c r="J156" s="319">
        <v>50</v>
      </c>
      <c r="K156" s="315"/>
    </row>
    <row r="157" s="1" customFormat="1" ht="15" customHeight="1">
      <c r="B157" s="292"/>
      <c r="C157" s="319" t="s">
        <v>366</v>
      </c>
      <c r="D157" s="267"/>
      <c r="E157" s="267"/>
      <c r="F157" s="320" t="s">
        <v>345</v>
      </c>
      <c r="G157" s="267"/>
      <c r="H157" s="319" t="s">
        <v>379</v>
      </c>
      <c r="I157" s="319" t="s">
        <v>341</v>
      </c>
      <c r="J157" s="319">
        <v>50</v>
      </c>
      <c r="K157" s="315"/>
    </row>
    <row r="158" s="1" customFormat="1" ht="15" customHeight="1">
      <c r="B158" s="292"/>
      <c r="C158" s="319" t="s">
        <v>364</v>
      </c>
      <c r="D158" s="267"/>
      <c r="E158" s="267"/>
      <c r="F158" s="320" t="s">
        <v>345</v>
      </c>
      <c r="G158" s="267"/>
      <c r="H158" s="319" t="s">
        <v>379</v>
      </c>
      <c r="I158" s="319" t="s">
        <v>341</v>
      </c>
      <c r="J158" s="319">
        <v>50</v>
      </c>
      <c r="K158" s="315"/>
    </row>
    <row r="159" s="1" customFormat="1" ht="15" customHeight="1">
      <c r="B159" s="292"/>
      <c r="C159" s="319" t="s">
        <v>84</v>
      </c>
      <c r="D159" s="267"/>
      <c r="E159" s="267"/>
      <c r="F159" s="320" t="s">
        <v>339</v>
      </c>
      <c r="G159" s="267"/>
      <c r="H159" s="319" t="s">
        <v>401</v>
      </c>
      <c r="I159" s="319" t="s">
        <v>341</v>
      </c>
      <c r="J159" s="319" t="s">
        <v>402</v>
      </c>
      <c r="K159" s="315"/>
    </row>
    <row r="160" s="1" customFormat="1" ht="15" customHeight="1">
      <c r="B160" s="292"/>
      <c r="C160" s="319" t="s">
        <v>403</v>
      </c>
      <c r="D160" s="267"/>
      <c r="E160" s="267"/>
      <c r="F160" s="320" t="s">
        <v>339</v>
      </c>
      <c r="G160" s="267"/>
      <c r="H160" s="319" t="s">
        <v>404</v>
      </c>
      <c r="I160" s="319" t="s">
        <v>374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405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333</v>
      </c>
      <c r="D166" s="282"/>
      <c r="E166" s="282"/>
      <c r="F166" s="282" t="s">
        <v>334</v>
      </c>
      <c r="G166" s="324"/>
      <c r="H166" s="325" t="s">
        <v>56</v>
      </c>
      <c r="I166" s="325" t="s">
        <v>59</v>
      </c>
      <c r="J166" s="282" t="s">
        <v>335</v>
      </c>
      <c r="K166" s="259"/>
    </row>
    <row r="167" s="1" customFormat="1" ht="17.25" customHeight="1">
      <c r="B167" s="260"/>
      <c r="C167" s="284" t="s">
        <v>336</v>
      </c>
      <c r="D167" s="284"/>
      <c r="E167" s="284"/>
      <c r="F167" s="285" t="s">
        <v>337</v>
      </c>
      <c r="G167" s="326"/>
      <c r="H167" s="327"/>
      <c r="I167" s="327"/>
      <c r="J167" s="284" t="s">
        <v>338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342</v>
      </c>
      <c r="D169" s="267"/>
      <c r="E169" s="267"/>
      <c r="F169" s="290" t="s">
        <v>339</v>
      </c>
      <c r="G169" s="267"/>
      <c r="H169" s="267" t="s">
        <v>379</v>
      </c>
      <c r="I169" s="267" t="s">
        <v>341</v>
      </c>
      <c r="J169" s="267">
        <v>120</v>
      </c>
      <c r="K169" s="315"/>
    </row>
    <row r="170" s="1" customFormat="1" ht="15" customHeight="1">
      <c r="B170" s="292"/>
      <c r="C170" s="267" t="s">
        <v>388</v>
      </c>
      <c r="D170" s="267"/>
      <c r="E170" s="267"/>
      <c r="F170" s="290" t="s">
        <v>339</v>
      </c>
      <c r="G170" s="267"/>
      <c r="H170" s="267" t="s">
        <v>389</v>
      </c>
      <c r="I170" s="267" t="s">
        <v>341</v>
      </c>
      <c r="J170" s="267" t="s">
        <v>390</v>
      </c>
      <c r="K170" s="315"/>
    </row>
    <row r="171" s="1" customFormat="1" ht="15" customHeight="1">
      <c r="B171" s="292"/>
      <c r="C171" s="267" t="s">
        <v>287</v>
      </c>
      <c r="D171" s="267"/>
      <c r="E171" s="267"/>
      <c r="F171" s="290" t="s">
        <v>339</v>
      </c>
      <c r="G171" s="267"/>
      <c r="H171" s="267" t="s">
        <v>406</v>
      </c>
      <c r="I171" s="267" t="s">
        <v>341</v>
      </c>
      <c r="J171" s="267" t="s">
        <v>390</v>
      </c>
      <c r="K171" s="315"/>
    </row>
    <row r="172" s="1" customFormat="1" ht="15" customHeight="1">
      <c r="B172" s="292"/>
      <c r="C172" s="267" t="s">
        <v>344</v>
      </c>
      <c r="D172" s="267"/>
      <c r="E172" s="267"/>
      <c r="F172" s="290" t="s">
        <v>345</v>
      </c>
      <c r="G172" s="267"/>
      <c r="H172" s="267" t="s">
        <v>406</v>
      </c>
      <c r="I172" s="267" t="s">
        <v>341</v>
      </c>
      <c r="J172" s="267">
        <v>50</v>
      </c>
      <c r="K172" s="315"/>
    </row>
    <row r="173" s="1" customFormat="1" ht="15" customHeight="1">
      <c r="B173" s="292"/>
      <c r="C173" s="267" t="s">
        <v>347</v>
      </c>
      <c r="D173" s="267"/>
      <c r="E173" s="267"/>
      <c r="F173" s="290" t="s">
        <v>339</v>
      </c>
      <c r="G173" s="267"/>
      <c r="H173" s="267" t="s">
        <v>406</v>
      </c>
      <c r="I173" s="267" t="s">
        <v>349</v>
      </c>
      <c r="J173" s="267"/>
      <c r="K173" s="315"/>
    </row>
    <row r="174" s="1" customFormat="1" ht="15" customHeight="1">
      <c r="B174" s="292"/>
      <c r="C174" s="267" t="s">
        <v>358</v>
      </c>
      <c r="D174" s="267"/>
      <c r="E174" s="267"/>
      <c r="F174" s="290" t="s">
        <v>345</v>
      </c>
      <c r="G174" s="267"/>
      <c r="H174" s="267" t="s">
        <v>406</v>
      </c>
      <c r="I174" s="267" t="s">
        <v>341</v>
      </c>
      <c r="J174" s="267">
        <v>50</v>
      </c>
      <c r="K174" s="315"/>
    </row>
    <row r="175" s="1" customFormat="1" ht="15" customHeight="1">
      <c r="B175" s="292"/>
      <c r="C175" s="267" t="s">
        <v>366</v>
      </c>
      <c r="D175" s="267"/>
      <c r="E175" s="267"/>
      <c r="F175" s="290" t="s">
        <v>345</v>
      </c>
      <c r="G175" s="267"/>
      <c r="H175" s="267" t="s">
        <v>406</v>
      </c>
      <c r="I175" s="267" t="s">
        <v>341</v>
      </c>
      <c r="J175" s="267">
        <v>50</v>
      </c>
      <c r="K175" s="315"/>
    </row>
    <row r="176" s="1" customFormat="1" ht="15" customHeight="1">
      <c r="B176" s="292"/>
      <c r="C176" s="267" t="s">
        <v>364</v>
      </c>
      <c r="D176" s="267"/>
      <c r="E176" s="267"/>
      <c r="F176" s="290" t="s">
        <v>345</v>
      </c>
      <c r="G176" s="267"/>
      <c r="H176" s="267" t="s">
        <v>406</v>
      </c>
      <c r="I176" s="267" t="s">
        <v>341</v>
      </c>
      <c r="J176" s="267">
        <v>50</v>
      </c>
      <c r="K176" s="315"/>
    </row>
    <row r="177" s="1" customFormat="1" ht="15" customHeight="1">
      <c r="B177" s="292"/>
      <c r="C177" s="267" t="s">
        <v>97</v>
      </c>
      <c r="D177" s="267"/>
      <c r="E177" s="267"/>
      <c r="F177" s="290" t="s">
        <v>339</v>
      </c>
      <c r="G177" s="267"/>
      <c r="H177" s="267" t="s">
        <v>407</v>
      </c>
      <c r="I177" s="267" t="s">
        <v>408</v>
      </c>
      <c r="J177" s="267"/>
      <c r="K177" s="315"/>
    </row>
    <row r="178" s="1" customFormat="1" ht="15" customHeight="1">
      <c r="B178" s="292"/>
      <c r="C178" s="267" t="s">
        <v>59</v>
      </c>
      <c r="D178" s="267"/>
      <c r="E178" s="267"/>
      <c r="F178" s="290" t="s">
        <v>339</v>
      </c>
      <c r="G178" s="267"/>
      <c r="H178" s="267" t="s">
        <v>409</v>
      </c>
      <c r="I178" s="267" t="s">
        <v>410</v>
      </c>
      <c r="J178" s="267">
        <v>1</v>
      </c>
      <c r="K178" s="315"/>
    </row>
    <row r="179" s="1" customFormat="1" ht="15" customHeight="1">
      <c r="B179" s="292"/>
      <c r="C179" s="267" t="s">
        <v>55</v>
      </c>
      <c r="D179" s="267"/>
      <c r="E179" s="267"/>
      <c r="F179" s="290" t="s">
        <v>339</v>
      </c>
      <c r="G179" s="267"/>
      <c r="H179" s="267" t="s">
        <v>411</v>
      </c>
      <c r="I179" s="267" t="s">
        <v>341</v>
      </c>
      <c r="J179" s="267">
        <v>20</v>
      </c>
      <c r="K179" s="315"/>
    </row>
    <row r="180" s="1" customFormat="1" ht="15" customHeight="1">
      <c r="B180" s="292"/>
      <c r="C180" s="267" t="s">
        <v>56</v>
      </c>
      <c r="D180" s="267"/>
      <c r="E180" s="267"/>
      <c r="F180" s="290" t="s">
        <v>339</v>
      </c>
      <c r="G180" s="267"/>
      <c r="H180" s="267" t="s">
        <v>412</v>
      </c>
      <c r="I180" s="267" t="s">
        <v>341</v>
      </c>
      <c r="J180" s="267">
        <v>255</v>
      </c>
      <c r="K180" s="315"/>
    </row>
    <row r="181" s="1" customFormat="1" ht="15" customHeight="1">
      <c r="B181" s="292"/>
      <c r="C181" s="267" t="s">
        <v>98</v>
      </c>
      <c r="D181" s="267"/>
      <c r="E181" s="267"/>
      <c r="F181" s="290" t="s">
        <v>339</v>
      </c>
      <c r="G181" s="267"/>
      <c r="H181" s="267" t="s">
        <v>303</v>
      </c>
      <c r="I181" s="267" t="s">
        <v>341</v>
      </c>
      <c r="J181" s="267">
        <v>10</v>
      </c>
      <c r="K181" s="315"/>
    </row>
    <row r="182" s="1" customFormat="1" ht="15" customHeight="1">
      <c r="B182" s="292"/>
      <c r="C182" s="267" t="s">
        <v>99</v>
      </c>
      <c r="D182" s="267"/>
      <c r="E182" s="267"/>
      <c r="F182" s="290" t="s">
        <v>339</v>
      </c>
      <c r="G182" s="267"/>
      <c r="H182" s="267" t="s">
        <v>413</v>
      </c>
      <c r="I182" s="267" t="s">
        <v>374</v>
      </c>
      <c r="J182" s="267"/>
      <c r="K182" s="315"/>
    </row>
    <row r="183" s="1" customFormat="1" ht="15" customHeight="1">
      <c r="B183" s="292"/>
      <c r="C183" s="267" t="s">
        <v>414</v>
      </c>
      <c r="D183" s="267"/>
      <c r="E183" s="267"/>
      <c r="F183" s="290" t="s">
        <v>339</v>
      </c>
      <c r="G183" s="267"/>
      <c r="H183" s="267" t="s">
        <v>415</v>
      </c>
      <c r="I183" s="267" t="s">
        <v>374</v>
      </c>
      <c r="J183" s="267"/>
      <c r="K183" s="315"/>
    </row>
    <row r="184" s="1" customFormat="1" ht="15" customHeight="1">
      <c r="B184" s="292"/>
      <c r="C184" s="267" t="s">
        <v>403</v>
      </c>
      <c r="D184" s="267"/>
      <c r="E184" s="267"/>
      <c r="F184" s="290" t="s">
        <v>339</v>
      </c>
      <c r="G184" s="267"/>
      <c r="H184" s="267" t="s">
        <v>416</v>
      </c>
      <c r="I184" s="267" t="s">
        <v>374</v>
      </c>
      <c r="J184" s="267"/>
      <c r="K184" s="315"/>
    </row>
    <row r="185" s="1" customFormat="1" ht="15" customHeight="1">
      <c r="B185" s="292"/>
      <c r="C185" s="267" t="s">
        <v>101</v>
      </c>
      <c r="D185" s="267"/>
      <c r="E185" s="267"/>
      <c r="F185" s="290" t="s">
        <v>345</v>
      </c>
      <c r="G185" s="267"/>
      <c r="H185" s="267" t="s">
        <v>417</v>
      </c>
      <c r="I185" s="267" t="s">
        <v>341</v>
      </c>
      <c r="J185" s="267">
        <v>50</v>
      </c>
      <c r="K185" s="315"/>
    </row>
    <row r="186" s="1" customFormat="1" ht="15" customHeight="1">
      <c r="B186" s="292"/>
      <c r="C186" s="267" t="s">
        <v>418</v>
      </c>
      <c r="D186" s="267"/>
      <c r="E186" s="267"/>
      <c r="F186" s="290" t="s">
        <v>345</v>
      </c>
      <c r="G186" s="267"/>
      <c r="H186" s="267" t="s">
        <v>419</v>
      </c>
      <c r="I186" s="267" t="s">
        <v>420</v>
      </c>
      <c r="J186" s="267"/>
      <c r="K186" s="315"/>
    </row>
    <row r="187" s="1" customFormat="1" ht="15" customHeight="1">
      <c r="B187" s="292"/>
      <c r="C187" s="267" t="s">
        <v>421</v>
      </c>
      <c r="D187" s="267"/>
      <c r="E187" s="267"/>
      <c r="F187" s="290" t="s">
        <v>345</v>
      </c>
      <c r="G187" s="267"/>
      <c r="H187" s="267" t="s">
        <v>422</v>
      </c>
      <c r="I187" s="267" t="s">
        <v>420</v>
      </c>
      <c r="J187" s="267"/>
      <c r="K187" s="315"/>
    </row>
    <row r="188" s="1" customFormat="1" ht="15" customHeight="1">
      <c r="B188" s="292"/>
      <c r="C188" s="267" t="s">
        <v>423</v>
      </c>
      <c r="D188" s="267"/>
      <c r="E188" s="267"/>
      <c r="F188" s="290" t="s">
        <v>345</v>
      </c>
      <c r="G188" s="267"/>
      <c r="H188" s="267" t="s">
        <v>424</v>
      </c>
      <c r="I188" s="267" t="s">
        <v>420</v>
      </c>
      <c r="J188" s="267"/>
      <c r="K188" s="315"/>
    </row>
    <row r="189" s="1" customFormat="1" ht="15" customHeight="1">
      <c r="B189" s="292"/>
      <c r="C189" s="328" t="s">
        <v>425</v>
      </c>
      <c r="D189" s="267"/>
      <c r="E189" s="267"/>
      <c r="F189" s="290" t="s">
        <v>345</v>
      </c>
      <c r="G189" s="267"/>
      <c r="H189" s="267" t="s">
        <v>426</v>
      </c>
      <c r="I189" s="267" t="s">
        <v>427</v>
      </c>
      <c r="J189" s="329" t="s">
        <v>428</v>
      </c>
      <c r="K189" s="315"/>
    </row>
    <row r="190" s="16" customFormat="1" ht="15" customHeight="1">
      <c r="B190" s="330"/>
      <c r="C190" s="331" t="s">
        <v>429</v>
      </c>
      <c r="D190" s="332"/>
      <c r="E190" s="332"/>
      <c r="F190" s="333" t="s">
        <v>345</v>
      </c>
      <c r="G190" s="332"/>
      <c r="H190" s="332" t="s">
        <v>430</v>
      </c>
      <c r="I190" s="332" t="s">
        <v>427</v>
      </c>
      <c r="J190" s="334" t="s">
        <v>428</v>
      </c>
      <c r="K190" s="335"/>
    </row>
    <row r="191" s="1" customFormat="1" ht="15" customHeight="1">
      <c r="B191" s="292"/>
      <c r="C191" s="328" t="s">
        <v>44</v>
      </c>
      <c r="D191" s="267"/>
      <c r="E191" s="267"/>
      <c r="F191" s="290" t="s">
        <v>339</v>
      </c>
      <c r="G191" s="267"/>
      <c r="H191" s="264" t="s">
        <v>431</v>
      </c>
      <c r="I191" s="267" t="s">
        <v>432</v>
      </c>
      <c r="J191" s="267"/>
      <c r="K191" s="315"/>
    </row>
    <row r="192" s="1" customFormat="1" ht="15" customHeight="1">
      <c r="B192" s="292"/>
      <c r="C192" s="328" t="s">
        <v>433</v>
      </c>
      <c r="D192" s="267"/>
      <c r="E192" s="267"/>
      <c r="F192" s="290" t="s">
        <v>339</v>
      </c>
      <c r="G192" s="267"/>
      <c r="H192" s="267" t="s">
        <v>434</v>
      </c>
      <c r="I192" s="267" t="s">
        <v>374</v>
      </c>
      <c r="J192" s="267"/>
      <c r="K192" s="315"/>
    </row>
    <row r="193" s="1" customFormat="1" ht="15" customHeight="1">
      <c r="B193" s="292"/>
      <c r="C193" s="328" t="s">
        <v>435</v>
      </c>
      <c r="D193" s="267"/>
      <c r="E193" s="267"/>
      <c r="F193" s="290" t="s">
        <v>339</v>
      </c>
      <c r="G193" s="267"/>
      <c r="H193" s="267" t="s">
        <v>436</v>
      </c>
      <c r="I193" s="267" t="s">
        <v>374</v>
      </c>
      <c r="J193" s="267"/>
      <c r="K193" s="315"/>
    </row>
    <row r="194" s="1" customFormat="1" ht="15" customHeight="1">
      <c r="B194" s="292"/>
      <c r="C194" s="328" t="s">
        <v>437</v>
      </c>
      <c r="D194" s="267"/>
      <c r="E194" s="267"/>
      <c r="F194" s="290" t="s">
        <v>345</v>
      </c>
      <c r="G194" s="267"/>
      <c r="H194" s="267" t="s">
        <v>438</v>
      </c>
      <c r="I194" s="267" t="s">
        <v>374</v>
      </c>
      <c r="J194" s="267"/>
      <c r="K194" s="315"/>
    </row>
    <row r="195" s="1" customFormat="1" ht="15" customHeight="1">
      <c r="B195" s="321"/>
      <c r="C195" s="336"/>
      <c r="D195" s="301"/>
      <c r="E195" s="301"/>
      <c r="F195" s="301"/>
      <c r="G195" s="301"/>
      <c r="H195" s="301"/>
      <c r="I195" s="301"/>
      <c r="J195" s="301"/>
      <c r="K195" s="322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303"/>
      <c r="C197" s="313"/>
      <c r="D197" s="313"/>
      <c r="E197" s="313"/>
      <c r="F197" s="323"/>
      <c r="G197" s="313"/>
      <c r="H197" s="313"/>
      <c r="I197" s="313"/>
      <c r="J197" s="313"/>
      <c r="K197" s="303"/>
    </row>
    <row r="198" s="1" customFormat="1" ht="18.75" customHeight="1"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</row>
    <row r="199" s="1" customFormat="1" ht="13.5">
      <c r="B199" s="254"/>
      <c r="C199" s="255"/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1">
      <c r="B200" s="257"/>
      <c r="C200" s="258" t="s">
        <v>439</v>
      </c>
      <c r="D200" s="258"/>
      <c r="E200" s="258"/>
      <c r="F200" s="258"/>
      <c r="G200" s="258"/>
      <c r="H200" s="258"/>
      <c r="I200" s="258"/>
      <c r="J200" s="258"/>
      <c r="K200" s="259"/>
    </row>
    <row r="201" s="1" customFormat="1" ht="25.5" customHeight="1">
      <c r="B201" s="257"/>
      <c r="C201" s="337" t="s">
        <v>440</v>
      </c>
      <c r="D201" s="337"/>
      <c r="E201" s="337"/>
      <c r="F201" s="337" t="s">
        <v>441</v>
      </c>
      <c r="G201" s="338"/>
      <c r="H201" s="337" t="s">
        <v>442</v>
      </c>
      <c r="I201" s="337"/>
      <c r="J201" s="337"/>
      <c r="K201" s="259"/>
    </row>
    <row r="202" s="1" customFormat="1" ht="5.25" customHeight="1">
      <c r="B202" s="292"/>
      <c r="C202" s="287"/>
      <c r="D202" s="287"/>
      <c r="E202" s="287"/>
      <c r="F202" s="287"/>
      <c r="G202" s="313"/>
      <c r="H202" s="287"/>
      <c r="I202" s="287"/>
      <c r="J202" s="287"/>
      <c r="K202" s="315"/>
    </row>
    <row r="203" s="1" customFormat="1" ht="15" customHeight="1">
      <c r="B203" s="292"/>
      <c r="C203" s="267" t="s">
        <v>432</v>
      </c>
      <c r="D203" s="267"/>
      <c r="E203" s="267"/>
      <c r="F203" s="290" t="s">
        <v>45</v>
      </c>
      <c r="G203" s="267"/>
      <c r="H203" s="267" t="s">
        <v>443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46</v>
      </c>
      <c r="G204" s="267"/>
      <c r="H204" s="267" t="s">
        <v>444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49</v>
      </c>
      <c r="G205" s="267"/>
      <c r="H205" s="267" t="s">
        <v>445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47</v>
      </c>
      <c r="G206" s="267"/>
      <c r="H206" s="267" t="s">
        <v>446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 t="s">
        <v>48</v>
      </c>
      <c r="G207" s="267"/>
      <c r="H207" s="267" t="s">
        <v>447</v>
      </c>
      <c r="I207" s="267"/>
      <c r="J207" s="267"/>
      <c r="K207" s="315"/>
    </row>
    <row r="208" s="1" customFormat="1" ht="15" customHeight="1">
      <c r="B208" s="292"/>
      <c r="C208" s="267"/>
      <c r="D208" s="267"/>
      <c r="E208" s="267"/>
      <c r="F208" s="290"/>
      <c r="G208" s="267"/>
      <c r="H208" s="267"/>
      <c r="I208" s="267"/>
      <c r="J208" s="267"/>
      <c r="K208" s="315"/>
    </row>
    <row r="209" s="1" customFormat="1" ht="15" customHeight="1">
      <c r="B209" s="292"/>
      <c r="C209" s="267" t="s">
        <v>386</v>
      </c>
      <c r="D209" s="267"/>
      <c r="E209" s="267"/>
      <c r="F209" s="290" t="s">
        <v>78</v>
      </c>
      <c r="G209" s="267"/>
      <c r="H209" s="267" t="s">
        <v>448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281</v>
      </c>
      <c r="G210" s="267"/>
      <c r="H210" s="267" t="s">
        <v>282</v>
      </c>
      <c r="I210" s="267"/>
      <c r="J210" s="267"/>
      <c r="K210" s="315"/>
    </row>
    <row r="211" s="1" customFormat="1" ht="15" customHeight="1">
      <c r="B211" s="292"/>
      <c r="C211" s="267"/>
      <c r="D211" s="267"/>
      <c r="E211" s="267"/>
      <c r="F211" s="290" t="s">
        <v>279</v>
      </c>
      <c r="G211" s="267"/>
      <c r="H211" s="267" t="s">
        <v>449</v>
      </c>
      <c r="I211" s="267"/>
      <c r="J211" s="267"/>
      <c r="K211" s="315"/>
    </row>
    <row r="212" s="1" customFormat="1" ht="15" customHeight="1">
      <c r="B212" s="339"/>
      <c r="C212" s="267"/>
      <c r="D212" s="267"/>
      <c r="E212" s="267"/>
      <c r="F212" s="290" t="s">
        <v>283</v>
      </c>
      <c r="G212" s="328"/>
      <c r="H212" s="319" t="s">
        <v>284</v>
      </c>
      <c r="I212" s="319"/>
      <c r="J212" s="319"/>
      <c r="K212" s="340"/>
    </row>
    <row r="213" s="1" customFormat="1" ht="15" customHeight="1">
      <c r="B213" s="339"/>
      <c r="C213" s="267"/>
      <c r="D213" s="267"/>
      <c r="E213" s="267"/>
      <c r="F213" s="290" t="s">
        <v>285</v>
      </c>
      <c r="G213" s="328"/>
      <c r="H213" s="319" t="s">
        <v>450</v>
      </c>
      <c r="I213" s="319"/>
      <c r="J213" s="319"/>
      <c r="K213" s="340"/>
    </row>
    <row r="214" s="1" customFormat="1" ht="15" customHeight="1">
      <c r="B214" s="339"/>
      <c r="C214" s="267"/>
      <c r="D214" s="267"/>
      <c r="E214" s="267"/>
      <c r="F214" s="290"/>
      <c r="G214" s="328"/>
      <c r="H214" s="319"/>
      <c r="I214" s="319"/>
      <c r="J214" s="319"/>
      <c r="K214" s="340"/>
    </row>
    <row r="215" s="1" customFormat="1" ht="15" customHeight="1">
      <c r="B215" s="339"/>
      <c r="C215" s="267" t="s">
        <v>410</v>
      </c>
      <c r="D215" s="267"/>
      <c r="E215" s="267"/>
      <c r="F215" s="290">
        <v>1</v>
      </c>
      <c r="G215" s="328"/>
      <c r="H215" s="319" t="s">
        <v>451</v>
      </c>
      <c r="I215" s="319"/>
      <c r="J215" s="319"/>
      <c r="K215" s="340"/>
    </row>
    <row r="216" s="1" customFormat="1" ht="15" customHeight="1">
      <c r="B216" s="339"/>
      <c r="C216" s="267"/>
      <c r="D216" s="267"/>
      <c r="E216" s="267"/>
      <c r="F216" s="290">
        <v>2</v>
      </c>
      <c r="G216" s="328"/>
      <c r="H216" s="319" t="s">
        <v>452</v>
      </c>
      <c r="I216" s="319"/>
      <c r="J216" s="319"/>
      <c r="K216" s="340"/>
    </row>
    <row r="217" s="1" customFormat="1" ht="15" customHeight="1">
      <c r="B217" s="339"/>
      <c r="C217" s="267"/>
      <c r="D217" s="267"/>
      <c r="E217" s="267"/>
      <c r="F217" s="290">
        <v>3</v>
      </c>
      <c r="G217" s="328"/>
      <c r="H217" s="319" t="s">
        <v>453</v>
      </c>
      <c r="I217" s="319"/>
      <c r="J217" s="319"/>
      <c r="K217" s="340"/>
    </row>
    <row r="218" s="1" customFormat="1" ht="15" customHeight="1">
      <c r="B218" s="339"/>
      <c r="C218" s="267"/>
      <c r="D218" s="267"/>
      <c r="E218" s="267"/>
      <c r="F218" s="290">
        <v>4</v>
      </c>
      <c r="G218" s="328"/>
      <c r="H218" s="319" t="s">
        <v>454</v>
      </c>
      <c r="I218" s="319"/>
      <c r="J218" s="319"/>
      <c r="K218" s="340"/>
    </row>
    <row r="219" s="1" customFormat="1" ht="12.75" customHeight="1">
      <c r="B219" s="341"/>
      <c r="C219" s="342"/>
      <c r="D219" s="342"/>
      <c r="E219" s="342"/>
      <c r="F219" s="342"/>
      <c r="G219" s="342"/>
      <c r="H219" s="342"/>
      <c r="I219" s="342"/>
      <c r="J219" s="342"/>
      <c r="K219" s="34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Lynx\Přemysl</dc:creator>
  <cp:lastModifiedBy>Lynx\Přemysl</cp:lastModifiedBy>
  <dcterms:created xsi:type="dcterms:W3CDTF">2024-05-07T09:02:23Z</dcterms:created>
  <dcterms:modified xsi:type="dcterms:W3CDTF">2024-05-07T09:02:25Z</dcterms:modified>
</cp:coreProperties>
</file>