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2024-49 - ZŠ Jablunkov -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'L2024-49 - ZŠ Jablunkov -...'!$C$81:$K$120</definedName>
    <definedName name="_xlnm.Print_Area" localSheetId="1">'L2024-49 - ZŠ Jablunkov -...'!$C$4:$J$37,'L2024-49 - ZŠ Jablunkov -...'!$C$43:$J$65,'L2024-49 - ZŠ Jablunkov -...'!$C$71:$K$120</definedName>
    <definedName name="_xlnm.Print_Titles" localSheetId="1">'L2024-49 - ZŠ Jablunkov -...'!$81:$81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0"/>
  <c r="BH120"/>
  <c r="BG120"/>
  <c r="BF120"/>
  <c r="T120"/>
  <c r="T119"/>
  <c r="R120"/>
  <c r="R119"/>
  <c r="P120"/>
  <c r="P119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6"/>
  <c r="E74"/>
  <c r="F48"/>
  <c r="E46"/>
  <c r="J22"/>
  <c r="E22"/>
  <c r="J79"/>
  <c r="J21"/>
  <c r="J19"/>
  <c r="E19"/>
  <c r="J50"/>
  <c r="J18"/>
  <c r="J16"/>
  <c r="E16"/>
  <c r="F51"/>
  <c r="J15"/>
  <c r="J13"/>
  <c r="E13"/>
  <c r="F78"/>
  <c r="J12"/>
  <c r="J10"/>
  <c r="J76"/>
  <c i="1" r="L50"/>
  <c r="AM50"/>
  <c r="AM49"/>
  <c r="L49"/>
  <c r="AM47"/>
  <c r="L47"/>
  <c r="L45"/>
  <c r="L44"/>
  <c i="2" r="BK95"/>
  <c r="J100"/>
  <c r="J102"/>
  <c r="BK114"/>
  <c r="BK85"/>
  <c r="BK116"/>
  <c r="BK87"/>
  <c r="BK118"/>
  <c r="BK109"/>
  <c r="BK100"/>
  <c r="J93"/>
  <c r="J95"/>
  <c r="J116"/>
  <c r="BK89"/>
  <c r="J114"/>
  <c r="BK113"/>
  <c r="J106"/>
  <c r="BK102"/>
  <c r="J94"/>
  <c r="J113"/>
  <c r="BK93"/>
  <c r="BK120"/>
  <c r="J87"/>
  <c r="J109"/>
  <c r="J92"/>
  <c r="BK106"/>
  <c r="J98"/>
  <c r="J85"/>
  <c i="1" r="AS54"/>
  <c i="2" r="BK98"/>
  <c r="J104"/>
  <c r="J120"/>
  <c r="J118"/>
  <c r="BK104"/>
  <c r="BK94"/>
  <c r="BK92"/>
  <c r="J89"/>
  <c l="1" r="P112"/>
  <c r="P111"/>
  <c r="P84"/>
  <c r="BK91"/>
  <c r="J91"/>
  <c r="J58"/>
  <c r="T91"/>
  <c r="BK97"/>
  <c r="J97"/>
  <c r="J59"/>
  <c r="R84"/>
  <c r="P91"/>
  <c r="P97"/>
  <c r="T97"/>
  <c r="BK112"/>
  <c r="J112"/>
  <c r="J62"/>
  <c r="R112"/>
  <c r="R111"/>
  <c r="BK84"/>
  <c r="J84"/>
  <c r="J57"/>
  <c r="T84"/>
  <c r="R91"/>
  <c r="R97"/>
  <c r="T112"/>
  <c r="T111"/>
  <c r="BK108"/>
  <c r="J108"/>
  <c r="J60"/>
  <c r="BK117"/>
  <c r="J117"/>
  <c r="J63"/>
  <c r="BK119"/>
  <c r="J119"/>
  <c r="J64"/>
  <c r="J48"/>
  <c r="J51"/>
  <c r="BE100"/>
  <c r="BE114"/>
  <c r="BE116"/>
  <c r="F79"/>
  <c r="BE92"/>
  <c r="BE113"/>
  <c r="BE120"/>
  <c r="J78"/>
  <c r="BE85"/>
  <c r="BE93"/>
  <c r="BE98"/>
  <c r="BE104"/>
  <c r="F50"/>
  <c r="BE87"/>
  <c r="BE89"/>
  <c r="BE94"/>
  <c r="BE102"/>
  <c r="BE106"/>
  <c r="BE118"/>
  <c r="BE95"/>
  <c r="BE109"/>
  <c r="F35"/>
  <c i="1" r="BD55"/>
  <c r="BD54"/>
  <c r="W33"/>
  <c i="2" r="F33"/>
  <c i="1" r="BB55"/>
  <c r="BB54"/>
  <c r="AX54"/>
  <c i="2" r="F34"/>
  <c i="1" r="BC55"/>
  <c r="BC54"/>
  <c r="AY54"/>
  <c i="2" r="J32"/>
  <c i="1" r="AW55"/>
  <c i="2" r="F32"/>
  <c i="1" r="BA55"/>
  <c r="BA54"/>
  <c r="W30"/>
  <c i="2" l="1" r="T83"/>
  <c r="R83"/>
  <c r="R82"/>
  <c r="T82"/>
  <c r="P83"/>
  <c r="P82"/>
  <c i="1" r="AU55"/>
  <c i="2" r="BK83"/>
  <c r="J83"/>
  <c r="J56"/>
  <c r="BK111"/>
  <c r="J111"/>
  <c r="J61"/>
  <c r="F31"/>
  <c i="1" r="AZ55"/>
  <c r="AZ54"/>
  <c r="W29"/>
  <c r="AU54"/>
  <c r="W31"/>
  <c r="AW54"/>
  <c r="AK30"/>
  <c r="W32"/>
  <c i="2" r="J31"/>
  <c i="1" r="AV55"/>
  <c r="AT55"/>
  <c i="2" l="1" r="BK82"/>
  <c r="J82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<sst xmlns="http://schemas.openxmlformats.org/spreadsheetml/2006/main">
  <si>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</si>
  <si>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</si>
  <si>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</si>
  <si>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</si>
  <si>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</si>
  <si>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{f36a0c54-c988-41bf-9c5e-8726d6f24715}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</si>
  <si>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</si>
  <si>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</si>
  <si>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</si>
  <si>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</si>
  <si>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</si>
  <si>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</si>
  <si>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</si>
  <si>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</si>
  <si>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L2024-49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</si>
  <si>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</si>
  <si>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</si>
  <si>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Jablunkov - RKCE běžeckého oválu</t>
  </si>
  <si>
    <t>KSO:</t>
  </si>
  <si>
    <t/>
  </si>
  <si>
    <t>CC-CZ:</t>
  </si>
  <si>
    <t>Místo:</t>
  </si>
  <si>
    <t xml:space="preserve"> </t>
  </si>
  <si>
    <t>Datum:</t>
  </si>
  <si>
    <t>17. 6. 2024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</si>
  <si>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</si>
  <si>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</si>
  <si>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</si>
  <si>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</si>
  <si>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</si>
  <si>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</si>
  <si>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</si>
  <si>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</si>
  <si>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</si>
  <si>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</si>
  <si>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</si>
  <si>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</si>
  <si>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</si>
  <si>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</si>
  <si>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</si>
  <si>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</si>
  <si>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</si>
  <si>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</si>
  <si>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</si>
  <si>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</si>
  <si>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</si>
  <si>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</si>
  <si>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</si>
  <si>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</si>
  <si>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</si>
  <si>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</si>
  <si>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</si>
  <si>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</si>
  <si>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</si>
  <si>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</si>
  <si>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</si>
  <si>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</si>
  <si>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</si>
  <si>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</si>
  <si>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</si>
  <si>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</si>
  <si>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</si>
  <si>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</si>
  <si>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</si>
  <si>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</si>
  <si>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</si>
  <si>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</si>
  <si>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</si>
  <si>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</si>
  <si>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</si>
  <si>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</si>
  <si>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</si>
  <si>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</si>
  <si>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</si>
  <si>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</si>
  <si>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</si>
  <si>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</si>
  <si>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</si>
  <si>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</si>
  <si>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</si>
  <si>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</si>
  <si>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</si>
  <si>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</si>
  <si>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</si>
  <si>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</si>
  <si>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</si>
  <si>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</si>
  <si>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</si>
  <si>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</si>
  <si>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</si>
  <si>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</si>
  <si>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</si>
  <si>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</si>
  <si>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</si>
  <si>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</si>
  <si>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</si>
  <si>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</si>
  <si>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</si>
  <si>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</si>
  <si>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</si>
  <si>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</si>
  <si>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</si>
  <si>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</si>
  <si>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</si>
  <si>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</si>
  <si>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</si>
  <si>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</si>
  <si>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</si>
  <si>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</si>
  <si>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113102211</t>
  </si>
  <si>
    <t>Odstranění umělého trávníku ze sportovních povrchů z multisportovního hřiště výšky vlasu do 25 mm</t>
  </si>
  <si>
    <t>m2</t>
  </si>
  <si>
    <t>CS ÚRS 2024 01</t>
  </si>
  <si>
    <t>4</t>
  </si>
  <si>
    <t>2139907617</t>
  </si>
  <si>
    <t>Online PSC</t>
  </si>
  <si>
    <t>https://podminky.urs.cz/item/CS_URS_2024_01/113102211</t>
  </si>
  <si>
    <t>113107311</t>
  </si>
  <si>
    <t>Odstranění podkladů nebo krytů strojně plochy jednotlivě do 50 m2 s přemístěním hmot na skládku na vzdálenost do 3 m nebo s naložením na dopravní prostředek z kameniva těženého, o tl. vrstvy do 100 mm</t>
  </si>
  <si>
    <t>-1094648932</t>
  </si>
  <si>
    <t>https://podminky.urs.cz/item/CS_URS_2024_01/113107311</t>
  </si>
  <si>
    <t>3</t>
  </si>
  <si>
    <t>113311121</t>
  </si>
  <si>
    <t>Odstranění geosyntetik s uložením na vzdálenost do 20 m nebo naložením na dopravní prostředek geotextilie</t>
  </si>
  <si>
    <t>776819771</t>
  </si>
  <si>
    <t>https://podminky.urs.cz/item/CS_URS_2024_01/113311121</t>
  </si>
  <si>
    <t>5</t>
  </si>
  <si>
    <t>Komunikace pozemní</t>
  </si>
  <si>
    <t>564801110VP</t>
  </si>
  <si>
    <t>Podklad ze štěrkodrti ŠD s rozprostřením a zhutněním plochy přes 100 m2, po zhutnění tl. 20 mm</t>
  </si>
  <si>
    <t>vlastní</t>
  </si>
  <si>
    <t>1821076431</t>
  </si>
  <si>
    <t>579221221R01</t>
  </si>
  <si>
    <t>Venkovní lité pryžové sportovní povrchy na podklad dvouvrstvý tloušťky 11+2 mm s impregnací na podklad, prováděné strojně plochy přes 300 m2 jedna barva červená</t>
  </si>
  <si>
    <t>-587360966</t>
  </si>
  <si>
    <t>6</t>
  </si>
  <si>
    <t>579221221R08</t>
  </si>
  <si>
    <t xml:space="preserve">Stabilizační podložka tlumící podklad SBR pružná tl. 35 mm s kamenivem (sušený praný kačírek) s impregnací na podklad, prováděné strojně plochy nad 300 m2 </t>
  </si>
  <si>
    <t>-1907304115</t>
  </si>
  <si>
    <t>7</t>
  </si>
  <si>
    <t>579291111</t>
  </si>
  <si>
    <t>Venkovní lité pryžové povrchy - vodorovné značení (lajnování) dvousložkovým elastickým lakem</t>
  </si>
  <si>
    <t>m</t>
  </si>
  <si>
    <t>1181585884</t>
  </si>
  <si>
    <t>https://podminky.urs.cz/item/CS_URS_2024_01/579291111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</si>
  <si>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</si>
  <si>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</si>
  <si>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</si>
  <si>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</si>
  <si>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 km</t>
  </si>
  <si>
    <t>t</t>
  </si>
  <si>
    <t>-1113380514</t>
  </si>
  <si>
    <t>https://podminky.urs.cz/item/CS_URS_2024_01/997221551</t>
  </si>
  <si>
    <t>9</t>
  </si>
  <si>
    <t>997221559</t>
  </si>
  <si>
    <t>Vodorovná doprava suti bez naložení, ale se složením a s hrubým urovnáním Příplatek k ceně za každý další započatý 1 km přes 1 km</t>
  </si>
  <si>
    <t>1181572679</t>
  </si>
  <si>
    <t>https://podminky.urs.cz/item/CS_URS_2024_01/997221559</t>
  </si>
  <si>
    <t>10</t>
  </si>
  <si>
    <t>997221611</t>
  </si>
  <si>
    <t>Nakládání na dopravní prostředky pro vodorovnou dopravu suti</t>
  </si>
  <si>
    <t>-67496912</t>
  </si>
  <si>
    <t>https://podminky.urs.cz/item/CS_URS_2024_01/997221611</t>
  </si>
  <si>
    <t>11</t>
  </si>
  <si>
    <t>997221873</t>
  </si>
  <si>
    <t>Poplatek za uložení stavebního odpadu na recyklační skládce (skládkovné) zeminy a kamení zatříděného do Katalogu odpadů pod kódem 17 05 04</t>
  </si>
  <si>
    <t>-208445938</t>
  </si>
  <si>
    <t>https://podminky.urs.cz/item/CS_URS_2024_01/997221873</t>
  </si>
  <si>
    <t>997013813</t>
  </si>
  <si>
    <t>Poplatek za uložení stavebního odpadu na skládce (skládkovné) z plastických hmot zatříděného do Katalogu odpadů pod kódem 17 02 03</t>
  </si>
  <si>
    <t>19274102</t>
  </si>
  <si>
    <t>https://podminky.urs.cz/item/CS_URS_2024_01/997013813</t>
  </si>
  <si>
    <t>998</t>
  </si>
  <si>
    <t>Přesun hmot</t>
  </si>
  <si>
    <t>13</t>
  </si>
  <si>
    <t>998222012</t>
  </si>
  <si>
    <t>Přesun hmot pro tělovýchovné plochy dopravní vzdálenost do 200 m</t>
  </si>
  <si>
    <t>-912753234</t>
  </si>
  <si>
    <t>https://podminky.urs.cz/item/CS_URS_2024_01/998222012</t>
  </si>
  <si>
    <t>VRN</t>
  </si>
  <si>
    <t>Vedlejší rozpočtové náklady</t>
  </si>
  <si>
    <t>VRN3</t>
  </si>
  <si>
    <t>Zařízení staveniště</t>
  </si>
  <si>
    <t>14</t>
  </si>
  <si>
    <t>032103002</t>
  </si>
  <si>
    <t>Zařízení staveniště vybavení staveniště náklady na dopravu, umístění a odstranění: stavební buňky, sklady materiálu, suché WC, apod.</t>
  </si>
  <si>
    <t>komplet</t>
  </si>
  <si>
    <t>1024</t>
  </si>
  <si>
    <t>667803493</t>
  </si>
  <si>
    <t>15</t>
  </si>
  <si>
    <t>034403000</t>
  </si>
  <si>
    <t>Zabezpečení staveniště provizorním sjezdem na ul. Polní + dopravním značením v okolí veřejného prostranství na ul. Školní a Polní, včetně projednání značení na odboru dopravy MěÚ Jablunkov, nájemného a odstranění po celou dobu stavby</t>
  </si>
  <si>
    <t>-707528645</t>
  </si>
  <si>
    <t>P</t>
  </si>
  <si>
    <t>Poznámka k položce:_x000d_
Náklady na vyhotovení návrhu provizorního sjezdu,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</si>
  <si>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16</t>
  </si>
  <si>
    <t>039203110</t>
  </si>
  <si>
    <t>Úprava terénu po zařízení staveniště do původního stavu, finální úklid prostorů staveniště</t>
  </si>
  <si>
    <t>696129753</t>
  </si>
  <si>
    <t>VRN8</t>
  </si>
  <si>
    <t>Přesun stavebních kapacit</t>
  </si>
  <si>
    <t>17</t>
  </si>
  <si>
    <t>081103000</t>
  </si>
  <si>
    <t>Náklady na mimostaveništní dopravu zařízení staveniště, stavebního materiálu, včetně denní dopravy pracovníků na pracoviště apod.</t>
  </si>
  <si>
    <t>-622828068</t>
  </si>
  <si>
    <t>VRN9</t>
  </si>
  <si>
    <t>Ostatní náklady</t>
  </si>
  <si>
    <t>18</t>
  </si>
  <si>
    <t>091504001</t>
  </si>
  <si>
    <t>Ostatní náklady související s administrací veřejné zakázky, vedení stavby apod.</t>
  </si>
  <si>
    <t>-491532016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</si>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</sst>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2211" TargetMode="External" /><Relationship Id="rId2" Type="http://schemas.openxmlformats.org/officeDocument/2006/relationships/hyperlink" Target="https://podminky.urs.cz/item/CS_URS_2024_01/113107311" TargetMode="External" /><Relationship Id="rId3" Type="http://schemas.openxmlformats.org/officeDocument/2006/relationships/hyperlink" Target="https://podminky.urs.cz/item/CS_URS_2024_01/113311121" TargetMode="External" /><Relationship Id="rId4" Type="http://schemas.openxmlformats.org/officeDocument/2006/relationships/hyperlink" Target="https://podminky.urs.cz/item/CS_URS_2024_01/579291111" TargetMode="External" /><Relationship Id="rId5" Type="http://schemas.openxmlformats.org/officeDocument/2006/relationships/hyperlink" Target="https://podminky.urs.cz/item/CS_URS_2024_01/997221551" TargetMode="External" /><Relationship Id="rId6" Type="http://schemas.openxmlformats.org/officeDocument/2006/relationships/hyperlink" Target="https://podminky.urs.cz/item/CS_URS_2024_01/997221559" TargetMode="External" /><Relationship Id="rId7" Type="http://schemas.openxmlformats.org/officeDocument/2006/relationships/hyperlink" Target="https://podminky.urs.cz/item/CS_URS_2024_01/997221611" TargetMode="External" /><Relationship Id="rId8" Type="http://schemas.openxmlformats.org/officeDocument/2006/relationships/hyperlink" Target="https://podminky.urs.cz/item/CS_URS_2024_01/997221873" TargetMode="External" /><Relationship Id="rId9" Type="http://schemas.openxmlformats.org/officeDocument/2006/relationships/hyperlink" Target="https://podminky.urs.cz/item/CS_URS_2024_01/997013813" TargetMode="External" /><Relationship Id="rId10" Type="http://schemas.openxmlformats.org/officeDocument/2006/relationships/hyperlink" Target="https://podminky.urs.cz/item/CS_URS_2024_01/998222012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L2024-49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ZŠ Jablunkov - RKCE běžeckého oválu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17. 6. 2024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68</v>
      </c>
      <c r="BT54" s="108" t="s">
        <v>69</v>
      </c>
      <c r="BV54" s="108" t="s">
        <v>70</v>
      </c>
      <c r="BW54" s="108" t="s">
        <v>5</v>
      </c>
      <c r="BX54" s="108" t="s">
        <v>71</v>
      </c>
      <c r="CL54" s="108" t="s">
        <v>19</v>
      </c>
    </row>
    <row r="55" s="7" customFormat="1" ht="24.75" customHeight="1">
      <c r="A55" s="109" t="s">
        <v>72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'L2024-49 - ZŠ Jablunkov -...'!J28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73</v>
      </c>
      <c r="AR55" s="116"/>
      <c r="AS55" s="117">
        <v>0</v>
      </c>
      <c r="AT55" s="118">
        <f>ROUND(SUM(AV55:AW55),2)</f>
        <v>0</v>
      </c>
      <c r="AU55" s="119">
        <f>'L2024-49 - ZŠ Jablunkov -...'!P82</f>
        <v>0</v>
      </c>
      <c r="AV55" s="118">
        <f>'L2024-49 - ZŠ Jablunkov -...'!J31</f>
        <v>0</v>
      </c>
      <c r="AW55" s="118">
        <f>'L2024-49 - ZŠ Jablunkov -...'!J32</f>
        <v>0</v>
      </c>
      <c r="AX55" s="118">
        <f>'L2024-49 - ZŠ Jablunkov -...'!J33</f>
        <v>0</v>
      </c>
      <c r="AY55" s="118">
        <f>'L2024-49 - ZŠ Jablunkov -...'!J34</f>
        <v>0</v>
      </c>
      <c r="AZ55" s="118">
        <f>'L2024-49 - ZŠ Jablunkov -...'!F31</f>
        <v>0</v>
      </c>
      <c r="BA55" s="118">
        <f>'L2024-49 - ZŠ Jablunkov -...'!F32</f>
        <v>0</v>
      </c>
      <c r="BB55" s="118">
        <f>'L2024-49 - ZŠ Jablunkov -...'!F33</f>
        <v>0</v>
      </c>
      <c r="BC55" s="118">
        <f>'L2024-49 - ZŠ Jablunkov -...'!F34</f>
        <v>0</v>
      </c>
      <c r="BD55" s="120">
        <f>'L2024-49 - ZŠ Jablunkov -...'!F35</f>
        <v>0</v>
      </c>
      <c r="BE55" s="7"/>
      <c r="BT55" s="121" t="s">
        <v>74</v>
      </c>
      <c r="BU55" s="121" t="s">
        <v>75</v>
      </c>
      <c r="BV55" s="121" t="s">
        <v>70</v>
      </c>
      <c r="BW55" s="121" t="s">
        <v>5</v>
      </c>
      <c r="BX55" s="121" t="s">
        <v>71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6irVyxSugpHSJ+WGhueRufikJxafCaI0BURV67e5Y0vfqlPEU1CBVZ3v/lvDM24FeFfZVSFnwzJOZzGgRcEj8Q==" hashValue="7MAKnkcKkm7JP3P93oGVW9hGF76/YQCeMrB1pO1HO+7e0ShqPUbi/fDGI0Ey3pP5LqnIUuPQHrc56bMl28wE1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L2024-49 - ZŠ Jablunkov 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76</v>
      </c>
    </row>
    <row r="4" s="1" customFormat="1" ht="24.96" customHeight="1">
      <c r="B4" s="19"/>
      <c r="D4" s="124" t="s">
        <v>77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17. 6. 2024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27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28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27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30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27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32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27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33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1"/>
      <c r="B25" s="132"/>
      <c r="C25" s="131"/>
      <c r="D25" s="131"/>
      <c r="E25" s="133" t="s">
        <v>34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35</v>
      </c>
      <c r="E28" s="37"/>
      <c r="F28" s="37"/>
      <c r="G28" s="37"/>
      <c r="H28" s="37"/>
      <c r="I28" s="37"/>
      <c r="J28" s="137">
        <f>ROUND(J82,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37</v>
      </c>
      <c r="G30" s="37"/>
      <c r="H30" s="37"/>
      <c r="I30" s="138" t="s">
        <v>36</v>
      </c>
      <c r="J30" s="138" t="s">
        <v>38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39</v>
      </c>
      <c r="E31" s="126" t="s">
        <v>40</v>
      </c>
      <c r="F31" s="140">
        <f>ROUND((SUM(BE82:BE120)),  2)</f>
        <v>0</v>
      </c>
      <c r="G31" s="37"/>
      <c r="H31" s="37"/>
      <c r="I31" s="141">
        <v>0.20999999999999999</v>
      </c>
      <c r="J31" s="140">
        <f>ROUND(((SUM(BE82:BE120))*I31),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41</v>
      </c>
      <c r="F32" s="140">
        <f>ROUND((SUM(BF82:BF120)),  2)</f>
        <v>0</v>
      </c>
      <c r="G32" s="37"/>
      <c r="H32" s="37"/>
      <c r="I32" s="141">
        <v>0.12</v>
      </c>
      <c r="J32" s="140">
        <f>ROUND(((SUM(BF82:BF120))*I32),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42</v>
      </c>
      <c r="F33" s="140">
        <f>ROUND((SUM(BG82:BG120)),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43</v>
      </c>
      <c r="F34" s="140">
        <f>ROUND((SUM(BH82:BH120)),  2)</f>
        <v>0</v>
      </c>
      <c r="G34" s="37"/>
      <c r="H34" s="37"/>
      <c r="I34" s="141">
        <v>0.12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44</v>
      </c>
      <c r="F35" s="140">
        <f>ROUND((SUM(BI82:BI120)),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45</v>
      </c>
      <c r="E37" s="144"/>
      <c r="F37" s="144"/>
      <c r="G37" s="145" t="s">
        <v>46</v>
      </c>
      <c r="H37" s="146" t="s">
        <v>47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78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ZŠ Jablunkov - RKCE běžeckého oválu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 xml:space="preserve"> </v>
      </c>
      <c r="G48" s="39"/>
      <c r="H48" s="39"/>
      <c r="I48" s="31" t="s">
        <v>23</v>
      </c>
      <c r="J48" s="71" t="str">
        <f>IF(J10="","",J10)</f>
        <v>17. 6. 2024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 xml:space="preserve"> </v>
      </c>
      <c r="G50" s="39"/>
      <c r="H50" s="39"/>
      <c r="I50" s="31" t="s">
        <v>30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28</v>
      </c>
      <c r="D51" s="39"/>
      <c r="E51" s="39"/>
      <c r="F51" s="26" t="str">
        <f>IF(E16="","",E16)</f>
        <v>Vyplň údaj</v>
      </c>
      <c r="G51" s="39"/>
      <c r="H51" s="39"/>
      <c r="I51" s="31" t="s">
        <v>32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79</v>
      </c>
      <c r="D53" s="154"/>
      <c r="E53" s="154"/>
      <c r="F53" s="154"/>
      <c r="G53" s="154"/>
      <c r="H53" s="154"/>
      <c r="I53" s="154"/>
      <c r="J53" s="155" t="s">
        <v>80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67</v>
      </c>
      <c r="D55" s="39"/>
      <c r="E55" s="39"/>
      <c r="F55" s="39"/>
      <c r="G55" s="39"/>
      <c r="H55" s="39"/>
      <c r="I55" s="39"/>
      <c r="J55" s="101">
        <f>J82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81</v>
      </c>
    </row>
    <row r="56" s="9" customFormat="1" ht="24.96" customHeight="1">
      <c r="A56" s="9"/>
      <c r="B56" s="157"/>
      <c r="C56" s="158"/>
      <c r="D56" s="159" t="s">
        <v>82</v>
      </c>
      <c r="E56" s="160"/>
      <c r="F56" s="160"/>
      <c r="G56" s="160"/>
      <c r="H56" s="160"/>
      <c r="I56" s="160"/>
      <c r="J56" s="161">
        <f>J83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83</v>
      </c>
      <c r="E57" s="166"/>
      <c r="F57" s="166"/>
      <c r="G57" s="166"/>
      <c r="H57" s="166"/>
      <c r="I57" s="166"/>
      <c r="J57" s="167">
        <f>J84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3"/>
      <c r="C58" s="164"/>
      <c r="D58" s="165" t="s">
        <v>84</v>
      </c>
      <c r="E58" s="166"/>
      <c r="F58" s="166"/>
      <c r="G58" s="166"/>
      <c r="H58" s="166"/>
      <c r="I58" s="166"/>
      <c r="J58" s="167">
        <f>J91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3"/>
      <c r="C59" s="164"/>
      <c r="D59" s="165" t="s">
        <v>85</v>
      </c>
      <c r="E59" s="166"/>
      <c r="F59" s="166"/>
      <c r="G59" s="166"/>
      <c r="H59" s="166"/>
      <c r="I59" s="166"/>
      <c r="J59" s="167">
        <f>J97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3"/>
      <c r="C60" s="164"/>
      <c r="D60" s="165" t="s">
        <v>86</v>
      </c>
      <c r="E60" s="166"/>
      <c r="F60" s="166"/>
      <c r="G60" s="166"/>
      <c r="H60" s="166"/>
      <c r="I60" s="166"/>
      <c r="J60" s="167">
        <f>J108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7"/>
      <c r="C61" s="158"/>
      <c r="D61" s="159" t="s">
        <v>87</v>
      </c>
      <c r="E61" s="160"/>
      <c r="F61" s="160"/>
      <c r="G61" s="160"/>
      <c r="H61" s="160"/>
      <c r="I61" s="160"/>
      <c r="J61" s="161">
        <f>J111</f>
        <v>0</v>
      </c>
      <c r="K61" s="158"/>
      <c r="L61" s="16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3"/>
      <c r="C62" s="164"/>
      <c r="D62" s="165" t="s">
        <v>88</v>
      </c>
      <c r="E62" s="166"/>
      <c r="F62" s="166"/>
      <c r="G62" s="166"/>
      <c r="H62" s="166"/>
      <c r="I62" s="166"/>
      <c r="J62" s="167">
        <f>J112</f>
        <v>0</v>
      </c>
      <c r="K62" s="164"/>
      <c r="L62" s="16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3"/>
      <c r="C63" s="164"/>
      <c r="D63" s="165" t="s">
        <v>89</v>
      </c>
      <c r="E63" s="166"/>
      <c r="F63" s="166"/>
      <c r="G63" s="166"/>
      <c r="H63" s="166"/>
      <c r="I63" s="166"/>
      <c r="J63" s="167">
        <f>J117</f>
        <v>0</v>
      </c>
      <c r="K63" s="164"/>
      <c r="L63" s="16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3"/>
      <c r="C64" s="164"/>
      <c r="D64" s="165" t="s">
        <v>90</v>
      </c>
      <c r="E64" s="166"/>
      <c r="F64" s="166"/>
      <c r="G64" s="166"/>
      <c r="H64" s="166"/>
      <c r="I64" s="166"/>
      <c r="J64" s="167">
        <f>J119</f>
        <v>0</v>
      </c>
      <c r="K64" s="164"/>
      <c r="L64" s="16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91</v>
      </c>
      <c r="D71" s="39"/>
      <c r="E71" s="39"/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E7</f>
        <v>ZŠ Jablunkov - RKCE běžeckého oválu</v>
      </c>
      <c r="F74" s="39"/>
      <c r="G74" s="39"/>
      <c r="H74" s="39"/>
      <c r="I74" s="39"/>
      <c r="J74" s="39"/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F10</f>
        <v xml:space="preserve"> </v>
      </c>
      <c r="G76" s="39"/>
      <c r="H76" s="39"/>
      <c r="I76" s="31" t="s">
        <v>23</v>
      </c>
      <c r="J76" s="71" t="str">
        <f>IF(J10="","",J10)</f>
        <v>17. 6. 2024</v>
      </c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E13</f>
        <v xml:space="preserve"> </v>
      </c>
      <c r="G78" s="39"/>
      <c r="H78" s="39"/>
      <c r="I78" s="31" t="s">
        <v>30</v>
      </c>
      <c r="J78" s="35" t="str">
        <f>E19</f>
        <v xml:space="preserve"> </v>
      </c>
      <c r="K78" s="39"/>
      <c r="L78" s="12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28</v>
      </c>
      <c r="D79" s="39"/>
      <c r="E79" s="39"/>
      <c r="F79" s="26" t="str">
        <f>IF(E16="","",E16)</f>
        <v>Vyplň údaj</v>
      </c>
      <c r="G79" s="39"/>
      <c r="H79" s="39"/>
      <c r="I79" s="31" t="s">
        <v>32</v>
      </c>
      <c r="J79" s="35" t="str">
        <f>E22</f>
        <v xml:space="preserve"> </v>
      </c>
      <c r="K79" s="39"/>
      <c r="L79" s="12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2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69"/>
      <c r="B81" s="170"/>
      <c r="C81" s="171" t="s">
        <v>92</v>
      </c>
      <c r="D81" s="172" t="s">
        <v>54</v>
      </c>
      <c r="E81" s="172" t="s">
        <v>50</v>
      </c>
      <c r="F81" s="172" t="s">
        <v>51</v>
      </c>
      <c r="G81" s="172" t="s">
        <v>93</v>
      </c>
      <c r="H81" s="172" t="s">
        <v>94</v>
      </c>
      <c r="I81" s="172" t="s">
        <v>95</v>
      </c>
      <c r="J81" s="172" t="s">
        <v>80</v>
      </c>
      <c r="K81" s="173" t="s">
        <v>96</v>
      </c>
      <c r="L81" s="174"/>
      <c r="M81" s="91" t="s">
        <v>19</v>
      </c>
      <c r="N81" s="92" t="s">
        <v>39</v>
      </c>
      <c r="O81" s="92" t="s">
        <v>97</v>
      </c>
      <c r="P81" s="92" t="s">
        <v>98</v>
      </c>
      <c r="Q81" s="92" t="s">
        <v>99</v>
      </c>
      <c r="R81" s="92" t="s">
        <v>100</v>
      </c>
      <c r="S81" s="92" t="s">
        <v>101</v>
      </c>
      <c r="T81" s="93" t="s">
        <v>102</v>
      </c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</row>
    <row r="82" s="2" customFormat="1" ht="22.8" customHeight="1">
      <c r="A82" s="37"/>
      <c r="B82" s="38"/>
      <c r="C82" s="98" t="s">
        <v>103</v>
      </c>
      <c r="D82" s="39"/>
      <c r="E82" s="39"/>
      <c r="F82" s="39"/>
      <c r="G82" s="39"/>
      <c r="H82" s="39"/>
      <c r="I82" s="39"/>
      <c r="J82" s="175">
        <f>BK82</f>
        <v>0</v>
      </c>
      <c r="K82" s="39"/>
      <c r="L82" s="43"/>
      <c r="M82" s="94"/>
      <c r="N82" s="176"/>
      <c r="O82" s="95"/>
      <c r="P82" s="177">
        <f>P83+P111</f>
        <v>0</v>
      </c>
      <c r="Q82" s="95"/>
      <c r="R82" s="177">
        <f>R83+R111</f>
        <v>28.038820000000001</v>
      </c>
      <c r="S82" s="95"/>
      <c r="T82" s="178">
        <f>T83+T111</f>
        <v>191.828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68</v>
      </c>
      <c r="AU82" s="16" t="s">
        <v>81</v>
      </c>
      <c r="BK82" s="179">
        <f>BK83+BK111</f>
        <v>0</v>
      </c>
    </row>
    <row r="83" s="12" customFormat="1" ht="25.92" customHeight="1">
      <c r="A83" s="12"/>
      <c r="B83" s="180"/>
      <c r="C83" s="181"/>
      <c r="D83" s="182" t="s">
        <v>68</v>
      </c>
      <c r="E83" s="183" t="s">
        <v>104</v>
      </c>
      <c r="F83" s="183" t="s">
        <v>105</v>
      </c>
      <c r="G83" s="181"/>
      <c r="H83" s="181"/>
      <c r="I83" s="184"/>
      <c r="J83" s="185">
        <f>BK83</f>
        <v>0</v>
      </c>
      <c r="K83" s="181"/>
      <c r="L83" s="186"/>
      <c r="M83" s="187"/>
      <c r="N83" s="188"/>
      <c r="O83" s="188"/>
      <c r="P83" s="189">
        <f>P84+P91+P97+P108</f>
        <v>0</v>
      </c>
      <c r="Q83" s="188"/>
      <c r="R83" s="189">
        <f>R84+R91+R97+R108</f>
        <v>28.038820000000001</v>
      </c>
      <c r="S83" s="188"/>
      <c r="T83" s="190">
        <f>T84+T91+T97+T108</f>
        <v>191.828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1" t="s">
        <v>74</v>
      </c>
      <c r="AT83" s="192" t="s">
        <v>68</v>
      </c>
      <c r="AU83" s="192" t="s">
        <v>69</v>
      </c>
      <c r="AY83" s="191" t="s">
        <v>106</v>
      </c>
      <c r="BK83" s="193">
        <f>BK84+BK91+BK97+BK108</f>
        <v>0</v>
      </c>
    </row>
    <row r="84" s="12" customFormat="1" ht="22.8" customHeight="1">
      <c r="A84" s="12"/>
      <c r="B84" s="180"/>
      <c r="C84" s="181"/>
      <c r="D84" s="182" t="s">
        <v>68</v>
      </c>
      <c r="E84" s="194" t="s">
        <v>74</v>
      </c>
      <c r="F84" s="194" t="s">
        <v>107</v>
      </c>
      <c r="G84" s="181"/>
      <c r="H84" s="181"/>
      <c r="I84" s="184"/>
      <c r="J84" s="195">
        <f>BK84</f>
        <v>0</v>
      </c>
      <c r="K84" s="181"/>
      <c r="L84" s="186"/>
      <c r="M84" s="187"/>
      <c r="N84" s="188"/>
      <c r="O84" s="188"/>
      <c r="P84" s="189">
        <f>SUM(P85:P90)</f>
        <v>0</v>
      </c>
      <c r="Q84" s="188"/>
      <c r="R84" s="189">
        <f>SUM(R85:R90)</f>
        <v>0</v>
      </c>
      <c r="S84" s="188"/>
      <c r="T84" s="190">
        <f>SUM(T85:T90)</f>
        <v>191.828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1" t="s">
        <v>74</v>
      </c>
      <c r="AT84" s="192" t="s">
        <v>68</v>
      </c>
      <c r="AU84" s="192" t="s">
        <v>74</v>
      </c>
      <c r="AY84" s="191" t="s">
        <v>106</v>
      </c>
      <c r="BK84" s="193">
        <f>SUM(BK85:BK90)</f>
        <v>0</v>
      </c>
    </row>
    <row r="85" s="2" customFormat="1" ht="21.75" customHeight="1">
      <c r="A85" s="37"/>
      <c r="B85" s="38"/>
      <c r="C85" s="196" t="s">
        <v>74</v>
      </c>
      <c r="D85" s="196" t="s">
        <v>108</v>
      </c>
      <c r="E85" s="197" t="s">
        <v>109</v>
      </c>
      <c r="F85" s="198" t="s">
        <v>110</v>
      </c>
      <c r="G85" s="199" t="s">
        <v>111</v>
      </c>
      <c r="H85" s="200">
        <v>910</v>
      </c>
      <c r="I85" s="201"/>
      <c r="J85" s="202">
        <f>ROUND(I85*H85,2)</f>
        <v>0</v>
      </c>
      <c r="K85" s="198" t="s">
        <v>112</v>
      </c>
      <c r="L85" s="43"/>
      <c r="M85" s="203" t="s">
        <v>19</v>
      </c>
      <c r="N85" s="204" t="s">
        <v>40</v>
      </c>
      <c r="O85" s="83"/>
      <c r="P85" s="205">
        <f>O85*H85</f>
        <v>0</v>
      </c>
      <c r="Q85" s="205">
        <v>0</v>
      </c>
      <c r="R85" s="205">
        <f>Q85*H85</f>
        <v>0</v>
      </c>
      <c r="S85" s="205">
        <v>0.029999999999999999</v>
      </c>
      <c r="T85" s="206">
        <f>S85*H85</f>
        <v>27.300000000000001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7" t="s">
        <v>113</v>
      </c>
      <c r="AT85" s="207" t="s">
        <v>108</v>
      </c>
      <c r="AU85" s="207" t="s">
        <v>76</v>
      </c>
      <c r="AY85" s="16" t="s">
        <v>106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6" t="s">
        <v>74</v>
      </c>
      <c r="BK85" s="208">
        <f>ROUND(I85*H85,2)</f>
        <v>0</v>
      </c>
      <c r="BL85" s="16" t="s">
        <v>113</v>
      </c>
      <c r="BM85" s="207" t="s">
        <v>114</v>
      </c>
    </row>
    <row r="86" s="2" customFormat="1">
      <c r="A86" s="37"/>
      <c r="B86" s="38"/>
      <c r="C86" s="39"/>
      <c r="D86" s="209" t="s">
        <v>115</v>
      </c>
      <c r="E86" s="39"/>
      <c r="F86" s="210" t="s">
        <v>116</v>
      </c>
      <c r="G86" s="39"/>
      <c r="H86" s="39"/>
      <c r="I86" s="211"/>
      <c r="J86" s="39"/>
      <c r="K86" s="39"/>
      <c r="L86" s="43"/>
      <c r="M86" s="212"/>
      <c r="N86" s="213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115</v>
      </c>
      <c r="AU86" s="16" t="s">
        <v>76</v>
      </c>
    </row>
    <row r="87" s="2" customFormat="1" ht="33" customHeight="1">
      <c r="A87" s="37"/>
      <c r="B87" s="38"/>
      <c r="C87" s="196" t="s">
        <v>76</v>
      </c>
      <c r="D87" s="196" t="s">
        <v>108</v>
      </c>
      <c r="E87" s="197" t="s">
        <v>117</v>
      </c>
      <c r="F87" s="198" t="s">
        <v>118</v>
      </c>
      <c r="G87" s="199" t="s">
        <v>111</v>
      </c>
      <c r="H87" s="200">
        <v>910</v>
      </c>
      <c r="I87" s="201"/>
      <c r="J87" s="202">
        <f>ROUND(I87*H87,2)</f>
        <v>0</v>
      </c>
      <c r="K87" s="198" t="s">
        <v>112</v>
      </c>
      <c r="L87" s="43"/>
      <c r="M87" s="203" t="s">
        <v>19</v>
      </c>
      <c r="N87" s="204" t="s">
        <v>40</v>
      </c>
      <c r="O87" s="83"/>
      <c r="P87" s="205">
        <f>O87*H87</f>
        <v>0</v>
      </c>
      <c r="Q87" s="205">
        <v>0</v>
      </c>
      <c r="R87" s="205">
        <f>Q87*H87</f>
        <v>0</v>
      </c>
      <c r="S87" s="205">
        <v>0.17999999999999999</v>
      </c>
      <c r="T87" s="206">
        <f>S87*H87</f>
        <v>163.79999999999998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7" t="s">
        <v>113</v>
      </c>
      <c r="AT87" s="207" t="s">
        <v>108</v>
      </c>
      <c r="AU87" s="207" t="s">
        <v>76</v>
      </c>
      <c r="AY87" s="16" t="s">
        <v>106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6" t="s">
        <v>74</v>
      </c>
      <c r="BK87" s="208">
        <f>ROUND(I87*H87,2)</f>
        <v>0</v>
      </c>
      <c r="BL87" s="16" t="s">
        <v>113</v>
      </c>
      <c r="BM87" s="207" t="s">
        <v>119</v>
      </c>
    </row>
    <row r="88" s="2" customFormat="1">
      <c r="A88" s="37"/>
      <c r="B88" s="38"/>
      <c r="C88" s="39"/>
      <c r="D88" s="209" t="s">
        <v>115</v>
      </c>
      <c r="E88" s="39"/>
      <c r="F88" s="210" t="s">
        <v>120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115</v>
      </c>
      <c r="AU88" s="16" t="s">
        <v>76</v>
      </c>
    </row>
    <row r="89" s="2" customFormat="1" ht="21.75" customHeight="1">
      <c r="A89" s="37"/>
      <c r="B89" s="38"/>
      <c r="C89" s="196" t="s">
        <v>121</v>
      </c>
      <c r="D89" s="196" t="s">
        <v>108</v>
      </c>
      <c r="E89" s="197" t="s">
        <v>122</v>
      </c>
      <c r="F89" s="198" t="s">
        <v>123</v>
      </c>
      <c r="G89" s="199" t="s">
        <v>111</v>
      </c>
      <c r="H89" s="200">
        <v>910</v>
      </c>
      <c r="I89" s="201"/>
      <c r="J89" s="202">
        <f>ROUND(I89*H89,2)</f>
        <v>0</v>
      </c>
      <c r="K89" s="198" t="s">
        <v>112</v>
      </c>
      <c r="L89" s="43"/>
      <c r="M89" s="203" t="s">
        <v>19</v>
      </c>
      <c r="N89" s="204" t="s">
        <v>40</v>
      </c>
      <c r="O89" s="83"/>
      <c r="P89" s="205">
        <f>O89*H89</f>
        <v>0</v>
      </c>
      <c r="Q89" s="205">
        <v>0</v>
      </c>
      <c r="R89" s="205">
        <f>Q89*H89</f>
        <v>0</v>
      </c>
      <c r="S89" s="205">
        <v>0.00080000000000000004</v>
      </c>
      <c r="T89" s="206">
        <f>S89*H89</f>
        <v>0.72799999999999998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7" t="s">
        <v>113</v>
      </c>
      <c r="AT89" s="207" t="s">
        <v>108</v>
      </c>
      <c r="AU89" s="207" t="s">
        <v>76</v>
      </c>
      <c r="AY89" s="16" t="s">
        <v>106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6" t="s">
        <v>74</v>
      </c>
      <c r="BK89" s="208">
        <f>ROUND(I89*H89,2)</f>
        <v>0</v>
      </c>
      <c r="BL89" s="16" t="s">
        <v>113</v>
      </c>
      <c r="BM89" s="207" t="s">
        <v>124</v>
      </c>
    </row>
    <row r="90" s="2" customFormat="1">
      <c r="A90" s="37"/>
      <c r="B90" s="38"/>
      <c r="C90" s="39"/>
      <c r="D90" s="209" t="s">
        <v>115</v>
      </c>
      <c r="E90" s="39"/>
      <c r="F90" s="210" t="s">
        <v>125</v>
      </c>
      <c r="G90" s="39"/>
      <c r="H90" s="39"/>
      <c r="I90" s="211"/>
      <c r="J90" s="39"/>
      <c r="K90" s="39"/>
      <c r="L90" s="43"/>
      <c r="M90" s="212"/>
      <c r="N90" s="213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115</v>
      </c>
      <c r="AU90" s="16" t="s">
        <v>76</v>
      </c>
    </row>
    <row r="91" s="12" customFormat="1" ht="22.8" customHeight="1">
      <c r="A91" s="12"/>
      <c r="B91" s="180"/>
      <c r="C91" s="181"/>
      <c r="D91" s="182" t="s">
        <v>68</v>
      </c>
      <c r="E91" s="194" t="s">
        <v>126</v>
      </c>
      <c r="F91" s="194" t="s">
        <v>127</v>
      </c>
      <c r="G91" s="181"/>
      <c r="H91" s="181"/>
      <c r="I91" s="184"/>
      <c r="J91" s="195">
        <f>BK91</f>
        <v>0</v>
      </c>
      <c r="K91" s="181"/>
      <c r="L91" s="186"/>
      <c r="M91" s="187"/>
      <c r="N91" s="188"/>
      <c r="O91" s="188"/>
      <c r="P91" s="189">
        <f>SUM(P92:P96)</f>
        <v>0</v>
      </c>
      <c r="Q91" s="188"/>
      <c r="R91" s="189">
        <f>SUM(R92:R96)</f>
        <v>28.038820000000001</v>
      </c>
      <c r="S91" s="188"/>
      <c r="T91" s="190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1" t="s">
        <v>74</v>
      </c>
      <c r="AT91" s="192" t="s">
        <v>68</v>
      </c>
      <c r="AU91" s="192" t="s">
        <v>74</v>
      </c>
      <c r="AY91" s="191" t="s">
        <v>106</v>
      </c>
      <c r="BK91" s="193">
        <f>SUM(BK92:BK96)</f>
        <v>0</v>
      </c>
    </row>
    <row r="92" s="2" customFormat="1" ht="21.75" customHeight="1">
      <c r="A92" s="37"/>
      <c r="B92" s="38"/>
      <c r="C92" s="196" t="s">
        <v>113</v>
      </c>
      <c r="D92" s="196" t="s">
        <v>108</v>
      </c>
      <c r="E92" s="197" t="s">
        <v>128</v>
      </c>
      <c r="F92" s="198" t="s">
        <v>129</v>
      </c>
      <c r="G92" s="199" t="s">
        <v>111</v>
      </c>
      <c r="H92" s="200">
        <v>910</v>
      </c>
      <c r="I92" s="201"/>
      <c r="J92" s="202">
        <f>ROUND(I92*H92,2)</f>
        <v>0</v>
      </c>
      <c r="K92" s="198" t="s">
        <v>130</v>
      </c>
      <c r="L92" s="43"/>
      <c r="M92" s="203" t="s">
        <v>19</v>
      </c>
      <c r="N92" s="204" t="s">
        <v>40</v>
      </c>
      <c r="O92" s="83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7" t="s">
        <v>113</v>
      </c>
      <c r="AT92" s="207" t="s">
        <v>108</v>
      </c>
      <c r="AU92" s="207" t="s">
        <v>76</v>
      </c>
      <c r="AY92" s="16" t="s">
        <v>106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6" t="s">
        <v>74</v>
      </c>
      <c r="BK92" s="208">
        <f>ROUND(I92*H92,2)</f>
        <v>0</v>
      </c>
      <c r="BL92" s="16" t="s">
        <v>113</v>
      </c>
      <c r="BM92" s="207" t="s">
        <v>131</v>
      </c>
    </row>
    <row r="93" s="2" customFormat="1" ht="24.15" customHeight="1">
      <c r="A93" s="37"/>
      <c r="B93" s="38"/>
      <c r="C93" s="196" t="s">
        <v>126</v>
      </c>
      <c r="D93" s="196" t="s">
        <v>108</v>
      </c>
      <c r="E93" s="197" t="s">
        <v>132</v>
      </c>
      <c r="F93" s="198" t="s">
        <v>133</v>
      </c>
      <c r="G93" s="199" t="s">
        <v>111</v>
      </c>
      <c r="H93" s="200">
        <v>910</v>
      </c>
      <c r="I93" s="201"/>
      <c r="J93" s="202">
        <f>ROUND(I93*H93,2)</f>
        <v>0</v>
      </c>
      <c r="K93" s="198" t="s">
        <v>130</v>
      </c>
      <c r="L93" s="43"/>
      <c r="M93" s="203" t="s">
        <v>19</v>
      </c>
      <c r="N93" s="204" t="s">
        <v>40</v>
      </c>
      <c r="O93" s="83"/>
      <c r="P93" s="205">
        <f>O93*H93</f>
        <v>0</v>
      </c>
      <c r="Q93" s="205">
        <v>0.015400000000000001</v>
      </c>
      <c r="R93" s="205">
        <f>Q93*H93</f>
        <v>14.014000000000001</v>
      </c>
      <c r="S93" s="205">
        <v>0</v>
      </c>
      <c r="T93" s="20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7" t="s">
        <v>113</v>
      </c>
      <c r="AT93" s="207" t="s">
        <v>108</v>
      </c>
      <c r="AU93" s="207" t="s">
        <v>76</v>
      </c>
      <c r="AY93" s="16" t="s">
        <v>106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6" t="s">
        <v>74</v>
      </c>
      <c r="BK93" s="208">
        <f>ROUND(I93*H93,2)</f>
        <v>0</v>
      </c>
      <c r="BL93" s="16" t="s">
        <v>113</v>
      </c>
      <c r="BM93" s="207" t="s">
        <v>134</v>
      </c>
    </row>
    <row r="94" s="2" customFormat="1" ht="24.15" customHeight="1">
      <c r="A94" s="37"/>
      <c r="B94" s="38"/>
      <c r="C94" s="196" t="s">
        <v>135</v>
      </c>
      <c r="D94" s="196" t="s">
        <v>108</v>
      </c>
      <c r="E94" s="197" t="s">
        <v>136</v>
      </c>
      <c r="F94" s="198" t="s">
        <v>137</v>
      </c>
      <c r="G94" s="199" t="s">
        <v>111</v>
      </c>
      <c r="H94" s="200">
        <v>910</v>
      </c>
      <c r="I94" s="201"/>
      <c r="J94" s="202">
        <f>ROUND(I94*H94,2)</f>
        <v>0</v>
      </c>
      <c r="K94" s="198" t="s">
        <v>130</v>
      </c>
      <c r="L94" s="43"/>
      <c r="M94" s="203" t="s">
        <v>19</v>
      </c>
      <c r="N94" s="204" t="s">
        <v>40</v>
      </c>
      <c r="O94" s="83"/>
      <c r="P94" s="205">
        <f>O94*H94</f>
        <v>0</v>
      </c>
      <c r="Q94" s="205">
        <v>0.015400000000000001</v>
      </c>
      <c r="R94" s="205">
        <f>Q94*H94</f>
        <v>14.014000000000001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113</v>
      </c>
      <c r="AT94" s="207" t="s">
        <v>108</v>
      </c>
      <c r="AU94" s="207" t="s">
        <v>76</v>
      </c>
      <c r="AY94" s="16" t="s">
        <v>106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74</v>
      </c>
      <c r="BK94" s="208">
        <f>ROUND(I94*H94,2)</f>
        <v>0</v>
      </c>
      <c r="BL94" s="16" t="s">
        <v>113</v>
      </c>
      <c r="BM94" s="207" t="s">
        <v>138</v>
      </c>
    </row>
    <row r="95" s="2" customFormat="1" ht="16.5" customHeight="1">
      <c r="A95" s="37"/>
      <c r="B95" s="38"/>
      <c r="C95" s="196" t="s">
        <v>139</v>
      </c>
      <c r="D95" s="196" t="s">
        <v>108</v>
      </c>
      <c r="E95" s="197" t="s">
        <v>140</v>
      </c>
      <c r="F95" s="198" t="s">
        <v>141</v>
      </c>
      <c r="G95" s="199" t="s">
        <v>142</v>
      </c>
      <c r="H95" s="200">
        <v>1082</v>
      </c>
      <c r="I95" s="201"/>
      <c r="J95" s="202">
        <f>ROUND(I95*H95,2)</f>
        <v>0</v>
      </c>
      <c r="K95" s="198" t="s">
        <v>112</v>
      </c>
      <c r="L95" s="43"/>
      <c r="M95" s="203" t="s">
        <v>19</v>
      </c>
      <c r="N95" s="204" t="s">
        <v>40</v>
      </c>
      <c r="O95" s="83"/>
      <c r="P95" s="205">
        <f>O95*H95</f>
        <v>0</v>
      </c>
      <c r="Q95" s="205">
        <v>1.0000000000000001E-05</v>
      </c>
      <c r="R95" s="205">
        <f>Q95*H95</f>
        <v>0.010820000000000002</v>
      </c>
      <c r="S95" s="205">
        <v>0</v>
      </c>
      <c r="T95" s="20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7" t="s">
        <v>113</v>
      </c>
      <c r="AT95" s="207" t="s">
        <v>108</v>
      </c>
      <c r="AU95" s="207" t="s">
        <v>76</v>
      </c>
      <c r="AY95" s="16" t="s">
        <v>106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6" t="s">
        <v>74</v>
      </c>
      <c r="BK95" s="208">
        <f>ROUND(I95*H95,2)</f>
        <v>0</v>
      </c>
      <c r="BL95" s="16" t="s">
        <v>113</v>
      </c>
      <c r="BM95" s="207" t="s">
        <v>143</v>
      </c>
    </row>
    <row r="96" s="2" customFormat="1">
      <c r="A96" s="37"/>
      <c r="B96" s="38"/>
      <c r="C96" s="39"/>
      <c r="D96" s="209" t="s">
        <v>115</v>
      </c>
      <c r="E96" s="39"/>
      <c r="F96" s="210" t="s">
        <v>144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115</v>
      </c>
      <c r="AU96" s="16" t="s">
        <v>76</v>
      </c>
    </row>
    <row r="97" s="12" customFormat="1" ht="22.8" customHeight="1">
      <c r="A97" s="12"/>
      <c r="B97" s="180"/>
      <c r="C97" s="181"/>
      <c r="D97" s="182" t="s">
        <v>68</v>
      </c>
      <c r="E97" s="194" t="s">
        <v>145</v>
      </c>
      <c r="F97" s="194" t="s">
        <v>146</v>
      </c>
      <c r="G97" s="181"/>
      <c r="H97" s="181"/>
      <c r="I97" s="184"/>
      <c r="J97" s="195">
        <f>BK97</f>
        <v>0</v>
      </c>
      <c r="K97" s="181"/>
      <c r="L97" s="186"/>
      <c r="M97" s="187"/>
      <c r="N97" s="188"/>
      <c r="O97" s="188"/>
      <c r="P97" s="189">
        <f>SUM(P98:P107)</f>
        <v>0</v>
      </c>
      <c r="Q97" s="188"/>
      <c r="R97" s="189">
        <f>SUM(R98:R107)</f>
        <v>0</v>
      </c>
      <c r="S97" s="188"/>
      <c r="T97" s="190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1" t="s">
        <v>74</v>
      </c>
      <c r="AT97" s="192" t="s">
        <v>68</v>
      </c>
      <c r="AU97" s="192" t="s">
        <v>74</v>
      </c>
      <c r="AY97" s="191" t="s">
        <v>106</v>
      </c>
      <c r="BK97" s="193">
        <f>SUM(BK98:BK107)</f>
        <v>0</v>
      </c>
    </row>
    <row r="98" s="2" customFormat="1" ht="24.15" customHeight="1">
      <c r="A98" s="37"/>
      <c r="B98" s="38"/>
      <c r="C98" s="196" t="s">
        <v>147</v>
      </c>
      <c r="D98" s="196" t="s">
        <v>108</v>
      </c>
      <c r="E98" s="197" t="s">
        <v>148</v>
      </c>
      <c r="F98" s="198" t="s">
        <v>149</v>
      </c>
      <c r="G98" s="199" t="s">
        <v>150</v>
      </c>
      <c r="H98" s="200">
        <v>191.828</v>
      </c>
      <c r="I98" s="201"/>
      <c r="J98" s="202">
        <f>ROUND(I98*H98,2)</f>
        <v>0</v>
      </c>
      <c r="K98" s="198" t="s">
        <v>112</v>
      </c>
      <c r="L98" s="43"/>
      <c r="M98" s="203" t="s">
        <v>19</v>
      </c>
      <c r="N98" s="204" t="s">
        <v>40</v>
      </c>
      <c r="O98" s="83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7" t="s">
        <v>113</v>
      </c>
      <c r="AT98" s="207" t="s">
        <v>108</v>
      </c>
      <c r="AU98" s="207" t="s">
        <v>76</v>
      </c>
      <c r="AY98" s="16" t="s">
        <v>106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6" t="s">
        <v>74</v>
      </c>
      <c r="BK98" s="208">
        <f>ROUND(I98*H98,2)</f>
        <v>0</v>
      </c>
      <c r="BL98" s="16" t="s">
        <v>113</v>
      </c>
      <c r="BM98" s="207" t="s">
        <v>151</v>
      </c>
    </row>
    <row r="99" s="2" customFormat="1">
      <c r="A99" s="37"/>
      <c r="B99" s="38"/>
      <c r="C99" s="39"/>
      <c r="D99" s="209" t="s">
        <v>115</v>
      </c>
      <c r="E99" s="39"/>
      <c r="F99" s="210" t="s">
        <v>152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115</v>
      </c>
      <c r="AU99" s="16" t="s">
        <v>76</v>
      </c>
    </row>
    <row r="100" s="2" customFormat="1" ht="24.15" customHeight="1">
      <c r="A100" s="37"/>
      <c r="B100" s="38"/>
      <c r="C100" s="196" t="s">
        <v>153</v>
      </c>
      <c r="D100" s="196" t="s">
        <v>108</v>
      </c>
      <c r="E100" s="197" t="s">
        <v>154</v>
      </c>
      <c r="F100" s="198" t="s">
        <v>155</v>
      </c>
      <c r="G100" s="199" t="s">
        <v>150</v>
      </c>
      <c r="H100" s="200">
        <v>2877.4200000000001</v>
      </c>
      <c r="I100" s="201"/>
      <c r="J100" s="202">
        <f>ROUND(I100*H100,2)</f>
        <v>0</v>
      </c>
      <c r="K100" s="198" t="s">
        <v>112</v>
      </c>
      <c r="L100" s="43"/>
      <c r="M100" s="203" t="s">
        <v>19</v>
      </c>
      <c r="N100" s="204" t="s">
        <v>40</v>
      </c>
      <c r="O100" s="83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7" t="s">
        <v>113</v>
      </c>
      <c r="AT100" s="207" t="s">
        <v>108</v>
      </c>
      <c r="AU100" s="207" t="s">
        <v>76</v>
      </c>
      <c r="AY100" s="16" t="s">
        <v>106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6" t="s">
        <v>74</v>
      </c>
      <c r="BK100" s="208">
        <f>ROUND(I100*H100,2)</f>
        <v>0</v>
      </c>
      <c r="BL100" s="16" t="s">
        <v>113</v>
      </c>
      <c r="BM100" s="207" t="s">
        <v>156</v>
      </c>
    </row>
    <row r="101" s="2" customFormat="1">
      <c r="A101" s="37"/>
      <c r="B101" s="38"/>
      <c r="C101" s="39"/>
      <c r="D101" s="209" t="s">
        <v>115</v>
      </c>
      <c r="E101" s="39"/>
      <c r="F101" s="210" t="s">
        <v>157</v>
      </c>
      <c r="G101" s="39"/>
      <c r="H101" s="39"/>
      <c r="I101" s="211"/>
      <c r="J101" s="39"/>
      <c r="K101" s="39"/>
      <c r="L101" s="43"/>
      <c r="M101" s="212"/>
      <c r="N101" s="21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115</v>
      </c>
      <c r="AU101" s="16" t="s">
        <v>76</v>
      </c>
    </row>
    <row r="102" s="2" customFormat="1" ht="16.5" customHeight="1">
      <c r="A102" s="37"/>
      <c r="B102" s="38"/>
      <c r="C102" s="196" t="s">
        <v>158</v>
      </c>
      <c r="D102" s="196" t="s">
        <v>108</v>
      </c>
      <c r="E102" s="197" t="s">
        <v>159</v>
      </c>
      <c r="F102" s="198" t="s">
        <v>160</v>
      </c>
      <c r="G102" s="199" t="s">
        <v>150</v>
      </c>
      <c r="H102" s="200">
        <v>191.828</v>
      </c>
      <c r="I102" s="201"/>
      <c r="J102" s="202">
        <f>ROUND(I102*H102,2)</f>
        <v>0</v>
      </c>
      <c r="K102" s="198" t="s">
        <v>112</v>
      </c>
      <c r="L102" s="43"/>
      <c r="M102" s="203" t="s">
        <v>19</v>
      </c>
      <c r="N102" s="204" t="s">
        <v>40</v>
      </c>
      <c r="O102" s="83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7" t="s">
        <v>113</v>
      </c>
      <c r="AT102" s="207" t="s">
        <v>108</v>
      </c>
      <c r="AU102" s="207" t="s">
        <v>76</v>
      </c>
      <c r="AY102" s="16" t="s">
        <v>106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74</v>
      </c>
      <c r="BK102" s="208">
        <f>ROUND(I102*H102,2)</f>
        <v>0</v>
      </c>
      <c r="BL102" s="16" t="s">
        <v>113</v>
      </c>
      <c r="BM102" s="207" t="s">
        <v>161</v>
      </c>
    </row>
    <row r="103" s="2" customFormat="1">
      <c r="A103" s="37"/>
      <c r="B103" s="38"/>
      <c r="C103" s="39"/>
      <c r="D103" s="209" t="s">
        <v>115</v>
      </c>
      <c r="E103" s="39"/>
      <c r="F103" s="210" t="s">
        <v>162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115</v>
      </c>
      <c r="AU103" s="16" t="s">
        <v>76</v>
      </c>
    </row>
    <row r="104" s="2" customFormat="1" ht="24.15" customHeight="1">
      <c r="A104" s="37"/>
      <c r="B104" s="38"/>
      <c r="C104" s="196" t="s">
        <v>163</v>
      </c>
      <c r="D104" s="196" t="s">
        <v>108</v>
      </c>
      <c r="E104" s="197" t="s">
        <v>164</v>
      </c>
      <c r="F104" s="198" t="s">
        <v>165</v>
      </c>
      <c r="G104" s="199" t="s">
        <v>150</v>
      </c>
      <c r="H104" s="200">
        <v>163.80000000000001</v>
      </c>
      <c r="I104" s="201"/>
      <c r="J104" s="202">
        <f>ROUND(I104*H104,2)</f>
        <v>0</v>
      </c>
      <c r="K104" s="198" t="s">
        <v>112</v>
      </c>
      <c r="L104" s="43"/>
      <c r="M104" s="203" t="s">
        <v>19</v>
      </c>
      <c r="N104" s="204" t="s">
        <v>40</v>
      </c>
      <c r="O104" s="83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7" t="s">
        <v>113</v>
      </c>
      <c r="AT104" s="207" t="s">
        <v>108</v>
      </c>
      <c r="AU104" s="207" t="s">
        <v>76</v>
      </c>
      <c r="AY104" s="16" t="s">
        <v>106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6" t="s">
        <v>74</v>
      </c>
      <c r="BK104" s="208">
        <f>ROUND(I104*H104,2)</f>
        <v>0</v>
      </c>
      <c r="BL104" s="16" t="s">
        <v>113</v>
      </c>
      <c r="BM104" s="207" t="s">
        <v>166</v>
      </c>
    </row>
    <row r="105" s="2" customFormat="1">
      <c r="A105" s="37"/>
      <c r="B105" s="38"/>
      <c r="C105" s="39"/>
      <c r="D105" s="209" t="s">
        <v>115</v>
      </c>
      <c r="E105" s="39"/>
      <c r="F105" s="210" t="s">
        <v>167</v>
      </c>
      <c r="G105" s="39"/>
      <c r="H105" s="39"/>
      <c r="I105" s="211"/>
      <c r="J105" s="39"/>
      <c r="K105" s="39"/>
      <c r="L105" s="43"/>
      <c r="M105" s="212"/>
      <c r="N105" s="21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115</v>
      </c>
      <c r="AU105" s="16" t="s">
        <v>76</v>
      </c>
    </row>
    <row r="106" s="2" customFormat="1" ht="24.15" customHeight="1">
      <c r="A106" s="37"/>
      <c r="B106" s="38"/>
      <c r="C106" s="196" t="s">
        <v>8</v>
      </c>
      <c r="D106" s="196" t="s">
        <v>108</v>
      </c>
      <c r="E106" s="197" t="s">
        <v>168</v>
      </c>
      <c r="F106" s="198" t="s">
        <v>169</v>
      </c>
      <c r="G106" s="199" t="s">
        <v>150</v>
      </c>
      <c r="H106" s="200">
        <v>27.300000000000001</v>
      </c>
      <c r="I106" s="201"/>
      <c r="J106" s="202">
        <f>ROUND(I106*H106,2)</f>
        <v>0</v>
      </c>
      <c r="K106" s="198" t="s">
        <v>112</v>
      </c>
      <c r="L106" s="43"/>
      <c r="M106" s="203" t="s">
        <v>19</v>
      </c>
      <c r="N106" s="204" t="s">
        <v>40</v>
      </c>
      <c r="O106" s="83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7" t="s">
        <v>113</v>
      </c>
      <c r="AT106" s="207" t="s">
        <v>108</v>
      </c>
      <c r="AU106" s="207" t="s">
        <v>76</v>
      </c>
      <c r="AY106" s="16" t="s">
        <v>106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6" t="s">
        <v>74</v>
      </c>
      <c r="BK106" s="208">
        <f>ROUND(I106*H106,2)</f>
        <v>0</v>
      </c>
      <c r="BL106" s="16" t="s">
        <v>113</v>
      </c>
      <c r="BM106" s="207" t="s">
        <v>170</v>
      </c>
    </row>
    <row r="107" s="2" customFormat="1">
      <c r="A107" s="37"/>
      <c r="B107" s="38"/>
      <c r="C107" s="39"/>
      <c r="D107" s="209" t="s">
        <v>115</v>
      </c>
      <c r="E107" s="39"/>
      <c r="F107" s="210" t="s">
        <v>171</v>
      </c>
      <c r="G107" s="39"/>
      <c r="H107" s="39"/>
      <c r="I107" s="211"/>
      <c r="J107" s="39"/>
      <c r="K107" s="39"/>
      <c r="L107" s="43"/>
      <c r="M107" s="212"/>
      <c r="N107" s="21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115</v>
      </c>
      <c r="AU107" s="16" t="s">
        <v>76</v>
      </c>
    </row>
    <row r="108" s="12" customFormat="1" ht="22.8" customHeight="1">
      <c r="A108" s="12"/>
      <c r="B108" s="180"/>
      <c r="C108" s="181"/>
      <c r="D108" s="182" t="s">
        <v>68</v>
      </c>
      <c r="E108" s="194" t="s">
        <v>172</v>
      </c>
      <c r="F108" s="194" t="s">
        <v>173</v>
      </c>
      <c r="G108" s="181"/>
      <c r="H108" s="181"/>
      <c r="I108" s="184"/>
      <c r="J108" s="195">
        <f>BK108</f>
        <v>0</v>
      </c>
      <c r="K108" s="181"/>
      <c r="L108" s="186"/>
      <c r="M108" s="187"/>
      <c r="N108" s="188"/>
      <c r="O108" s="188"/>
      <c r="P108" s="189">
        <f>SUM(P109:P110)</f>
        <v>0</v>
      </c>
      <c r="Q108" s="188"/>
      <c r="R108" s="189">
        <f>SUM(R109:R110)</f>
        <v>0</v>
      </c>
      <c r="S108" s="188"/>
      <c r="T108" s="19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1" t="s">
        <v>74</v>
      </c>
      <c r="AT108" s="192" t="s">
        <v>68</v>
      </c>
      <c r="AU108" s="192" t="s">
        <v>74</v>
      </c>
      <c r="AY108" s="191" t="s">
        <v>106</v>
      </c>
      <c r="BK108" s="193">
        <f>SUM(BK109:BK110)</f>
        <v>0</v>
      </c>
    </row>
    <row r="109" s="2" customFormat="1" ht="16.5" customHeight="1">
      <c r="A109" s="37"/>
      <c r="B109" s="38"/>
      <c r="C109" s="196" t="s">
        <v>174</v>
      </c>
      <c r="D109" s="196" t="s">
        <v>108</v>
      </c>
      <c r="E109" s="197" t="s">
        <v>175</v>
      </c>
      <c r="F109" s="198" t="s">
        <v>176</v>
      </c>
      <c r="G109" s="199" t="s">
        <v>150</v>
      </c>
      <c r="H109" s="200">
        <v>28.039000000000001</v>
      </c>
      <c r="I109" s="201"/>
      <c r="J109" s="202">
        <f>ROUND(I109*H109,2)</f>
        <v>0</v>
      </c>
      <c r="K109" s="198" t="s">
        <v>112</v>
      </c>
      <c r="L109" s="43"/>
      <c r="M109" s="203" t="s">
        <v>19</v>
      </c>
      <c r="N109" s="204" t="s">
        <v>40</v>
      </c>
      <c r="O109" s="83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7" t="s">
        <v>113</v>
      </c>
      <c r="AT109" s="207" t="s">
        <v>108</v>
      </c>
      <c r="AU109" s="207" t="s">
        <v>76</v>
      </c>
      <c r="AY109" s="16" t="s">
        <v>106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6" t="s">
        <v>74</v>
      </c>
      <c r="BK109" s="208">
        <f>ROUND(I109*H109,2)</f>
        <v>0</v>
      </c>
      <c r="BL109" s="16" t="s">
        <v>113</v>
      </c>
      <c r="BM109" s="207" t="s">
        <v>177</v>
      </c>
    </row>
    <row r="110" s="2" customFormat="1">
      <c r="A110" s="37"/>
      <c r="B110" s="38"/>
      <c r="C110" s="39"/>
      <c r="D110" s="209" t="s">
        <v>115</v>
      </c>
      <c r="E110" s="39"/>
      <c r="F110" s="210" t="s">
        <v>178</v>
      </c>
      <c r="G110" s="39"/>
      <c r="H110" s="39"/>
      <c r="I110" s="211"/>
      <c r="J110" s="39"/>
      <c r="K110" s="39"/>
      <c r="L110" s="43"/>
      <c r="M110" s="212"/>
      <c r="N110" s="21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115</v>
      </c>
      <c r="AU110" s="16" t="s">
        <v>76</v>
      </c>
    </row>
    <row r="111" s="12" customFormat="1" ht="25.92" customHeight="1">
      <c r="A111" s="12"/>
      <c r="B111" s="180"/>
      <c r="C111" s="181"/>
      <c r="D111" s="182" t="s">
        <v>68</v>
      </c>
      <c r="E111" s="183" t="s">
        <v>179</v>
      </c>
      <c r="F111" s="183" t="s">
        <v>180</v>
      </c>
      <c r="G111" s="181"/>
      <c r="H111" s="181"/>
      <c r="I111" s="184"/>
      <c r="J111" s="185">
        <f>BK111</f>
        <v>0</v>
      </c>
      <c r="K111" s="181"/>
      <c r="L111" s="186"/>
      <c r="M111" s="187"/>
      <c r="N111" s="188"/>
      <c r="O111" s="188"/>
      <c r="P111" s="189">
        <f>P112+P117+P119</f>
        <v>0</v>
      </c>
      <c r="Q111" s="188"/>
      <c r="R111" s="189">
        <f>R112+R117+R119</f>
        <v>0</v>
      </c>
      <c r="S111" s="188"/>
      <c r="T111" s="190">
        <f>T112+T117+T119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1" t="s">
        <v>126</v>
      </c>
      <c r="AT111" s="192" t="s">
        <v>68</v>
      </c>
      <c r="AU111" s="192" t="s">
        <v>69</v>
      </c>
      <c r="AY111" s="191" t="s">
        <v>106</v>
      </c>
      <c r="BK111" s="193">
        <f>BK112+BK117+BK119</f>
        <v>0</v>
      </c>
    </row>
    <row r="112" s="12" customFormat="1" ht="22.8" customHeight="1">
      <c r="A112" s="12"/>
      <c r="B112" s="180"/>
      <c r="C112" s="181"/>
      <c r="D112" s="182" t="s">
        <v>68</v>
      </c>
      <c r="E112" s="194" t="s">
        <v>181</v>
      </c>
      <c r="F112" s="194" t="s">
        <v>182</v>
      </c>
      <c r="G112" s="181"/>
      <c r="H112" s="181"/>
      <c r="I112" s="184"/>
      <c r="J112" s="195">
        <f>BK112</f>
        <v>0</v>
      </c>
      <c r="K112" s="181"/>
      <c r="L112" s="186"/>
      <c r="M112" s="187"/>
      <c r="N112" s="188"/>
      <c r="O112" s="188"/>
      <c r="P112" s="189">
        <f>SUM(P113:P116)</f>
        <v>0</v>
      </c>
      <c r="Q112" s="188"/>
      <c r="R112" s="189">
        <f>SUM(R113:R116)</f>
        <v>0</v>
      </c>
      <c r="S112" s="188"/>
      <c r="T112" s="19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1" t="s">
        <v>126</v>
      </c>
      <c r="AT112" s="192" t="s">
        <v>68</v>
      </c>
      <c r="AU112" s="192" t="s">
        <v>74</v>
      </c>
      <c r="AY112" s="191" t="s">
        <v>106</v>
      </c>
      <c r="BK112" s="193">
        <f>SUM(BK113:BK116)</f>
        <v>0</v>
      </c>
    </row>
    <row r="113" s="2" customFormat="1" ht="24.15" customHeight="1">
      <c r="A113" s="37"/>
      <c r="B113" s="38"/>
      <c r="C113" s="196" t="s">
        <v>183</v>
      </c>
      <c r="D113" s="196" t="s">
        <v>108</v>
      </c>
      <c r="E113" s="197" t="s">
        <v>184</v>
      </c>
      <c r="F113" s="198" t="s">
        <v>185</v>
      </c>
      <c r="G113" s="199" t="s">
        <v>186</v>
      </c>
      <c r="H113" s="200">
        <v>1</v>
      </c>
      <c r="I113" s="201"/>
      <c r="J113" s="202">
        <f>ROUND(I113*H113,2)</f>
        <v>0</v>
      </c>
      <c r="K113" s="198" t="s">
        <v>130</v>
      </c>
      <c r="L113" s="43"/>
      <c r="M113" s="203" t="s">
        <v>19</v>
      </c>
      <c r="N113" s="204" t="s">
        <v>40</v>
      </c>
      <c r="O113" s="83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7" t="s">
        <v>187</v>
      </c>
      <c r="AT113" s="207" t="s">
        <v>108</v>
      </c>
      <c r="AU113" s="207" t="s">
        <v>76</v>
      </c>
      <c r="AY113" s="16" t="s">
        <v>106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6" t="s">
        <v>74</v>
      </c>
      <c r="BK113" s="208">
        <f>ROUND(I113*H113,2)</f>
        <v>0</v>
      </c>
      <c r="BL113" s="16" t="s">
        <v>187</v>
      </c>
      <c r="BM113" s="207" t="s">
        <v>188</v>
      </c>
    </row>
    <row r="114" s="2" customFormat="1" ht="37.8" customHeight="1">
      <c r="A114" s="37"/>
      <c r="B114" s="38"/>
      <c r="C114" s="196" t="s">
        <v>189</v>
      </c>
      <c r="D114" s="196" t="s">
        <v>108</v>
      </c>
      <c r="E114" s="197" t="s">
        <v>190</v>
      </c>
      <c r="F114" s="198" t="s">
        <v>191</v>
      </c>
      <c r="G114" s="199" t="s">
        <v>186</v>
      </c>
      <c r="H114" s="200">
        <v>1</v>
      </c>
      <c r="I114" s="201"/>
      <c r="J114" s="202">
        <f>ROUND(I114*H114,2)</f>
        <v>0</v>
      </c>
      <c r="K114" s="198" t="s">
        <v>130</v>
      </c>
      <c r="L114" s="43"/>
      <c r="M114" s="203" t="s">
        <v>19</v>
      </c>
      <c r="N114" s="204" t="s">
        <v>40</v>
      </c>
      <c r="O114" s="83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7" t="s">
        <v>187</v>
      </c>
      <c r="AT114" s="207" t="s">
        <v>108</v>
      </c>
      <c r="AU114" s="207" t="s">
        <v>76</v>
      </c>
      <c r="AY114" s="16" t="s">
        <v>106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6" t="s">
        <v>74</v>
      </c>
      <c r="BK114" s="208">
        <f>ROUND(I114*H114,2)</f>
        <v>0</v>
      </c>
      <c r="BL114" s="16" t="s">
        <v>187</v>
      </c>
      <c r="BM114" s="207" t="s">
        <v>192</v>
      </c>
    </row>
    <row r="115" s="2" customFormat="1">
      <c r="A115" s="37"/>
      <c r="B115" s="38"/>
      <c r="C115" s="39"/>
      <c r="D115" s="214" t="s">
        <v>193</v>
      </c>
      <c r="E115" s="39"/>
      <c r="F115" s="215" t="s">
        <v>194</v>
      </c>
      <c r="G115" s="39"/>
      <c r="H115" s="39"/>
      <c r="I115" s="211"/>
      <c r="J115" s="39"/>
      <c r="K115" s="39"/>
      <c r="L115" s="43"/>
      <c r="M115" s="212"/>
      <c r="N115" s="213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193</v>
      </c>
      <c r="AU115" s="16" t="s">
        <v>76</v>
      </c>
    </row>
    <row r="116" s="2" customFormat="1" ht="24.15" customHeight="1">
      <c r="A116" s="37"/>
      <c r="B116" s="38"/>
      <c r="C116" s="196" t="s">
        <v>195</v>
      </c>
      <c r="D116" s="196" t="s">
        <v>108</v>
      </c>
      <c r="E116" s="197" t="s">
        <v>196</v>
      </c>
      <c r="F116" s="198" t="s">
        <v>197</v>
      </c>
      <c r="G116" s="199" t="s">
        <v>186</v>
      </c>
      <c r="H116" s="200">
        <v>1</v>
      </c>
      <c r="I116" s="201"/>
      <c r="J116" s="202">
        <f>ROUND(I116*H116,2)</f>
        <v>0</v>
      </c>
      <c r="K116" s="198" t="s">
        <v>130</v>
      </c>
      <c r="L116" s="43"/>
      <c r="M116" s="203" t="s">
        <v>19</v>
      </c>
      <c r="N116" s="204" t="s">
        <v>40</v>
      </c>
      <c r="O116" s="83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7" t="s">
        <v>187</v>
      </c>
      <c r="AT116" s="207" t="s">
        <v>108</v>
      </c>
      <c r="AU116" s="207" t="s">
        <v>76</v>
      </c>
      <c r="AY116" s="16" t="s">
        <v>106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6" t="s">
        <v>74</v>
      </c>
      <c r="BK116" s="208">
        <f>ROUND(I116*H116,2)</f>
        <v>0</v>
      </c>
      <c r="BL116" s="16" t="s">
        <v>187</v>
      </c>
      <c r="BM116" s="207" t="s">
        <v>198</v>
      </c>
    </row>
    <row r="117" s="12" customFormat="1" ht="22.8" customHeight="1">
      <c r="A117" s="12"/>
      <c r="B117" s="180"/>
      <c r="C117" s="181"/>
      <c r="D117" s="182" t="s">
        <v>68</v>
      </c>
      <c r="E117" s="194" t="s">
        <v>199</v>
      </c>
      <c r="F117" s="194" t="s">
        <v>200</v>
      </c>
      <c r="G117" s="181"/>
      <c r="H117" s="181"/>
      <c r="I117" s="184"/>
      <c r="J117" s="195">
        <f>BK117</f>
        <v>0</v>
      </c>
      <c r="K117" s="181"/>
      <c r="L117" s="186"/>
      <c r="M117" s="187"/>
      <c r="N117" s="188"/>
      <c r="O117" s="188"/>
      <c r="P117" s="189">
        <f>P118</f>
        <v>0</v>
      </c>
      <c r="Q117" s="188"/>
      <c r="R117" s="189">
        <f>R118</f>
        <v>0</v>
      </c>
      <c r="S117" s="188"/>
      <c r="T117" s="19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1" t="s">
        <v>126</v>
      </c>
      <c r="AT117" s="192" t="s">
        <v>68</v>
      </c>
      <c r="AU117" s="192" t="s">
        <v>74</v>
      </c>
      <c r="AY117" s="191" t="s">
        <v>106</v>
      </c>
      <c r="BK117" s="193">
        <f>BK118</f>
        <v>0</v>
      </c>
    </row>
    <row r="118" s="2" customFormat="1" ht="24.15" customHeight="1">
      <c r="A118" s="37"/>
      <c r="B118" s="38"/>
      <c r="C118" s="196" t="s">
        <v>201</v>
      </c>
      <c r="D118" s="196" t="s">
        <v>108</v>
      </c>
      <c r="E118" s="197" t="s">
        <v>202</v>
      </c>
      <c r="F118" s="198" t="s">
        <v>203</v>
      </c>
      <c r="G118" s="199" t="s">
        <v>186</v>
      </c>
      <c r="H118" s="200">
        <v>1</v>
      </c>
      <c r="I118" s="201"/>
      <c r="J118" s="202">
        <f>ROUND(I118*H118,2)</f>
        <v>0</v>
      </c>
      <c r="K118" s="198" t="s">
        <v>130</v>
      </c>
      <c r="L118" s="43"/>
      <c r="M118" s="203" t="s">
        <v>19</v>
      </c>
      <c r="N118" s="204" t="s">
        <v>40</v>
      </c>
      <c r="O118" s="83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7" t="s">
        <v>187</v>
      </c>
      <c r="AT118" s="207" t="s">
        <v>108</v>
      </c>
      <c r="AU118" s="207" t="s">
        <v>76</v>
      </c>
      <c r="AY118" s="16" t="s">
        <v>106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6" t="s">
        <v>74</v>
      </c>
      <c r="BK118" s="208">
        <f>ROUND(I118*H118,2)</f>
        <v>0</v>
      </c>
      <c r="BL118" s="16" t="s">
        <v>187</v>
      </c>
      <c r="BM118" s="207" t="s">
        <v>204</v>
      </c>
    </row>
    <row r="119" s="12" customFormat="1" ht="22.8" customHeight="1">
      <c r="A119" s="12"/>
      <c r="B119" s="180"/>
      <c r="C119" s="181"/>
      <c r="D119" s="182" t="s">
        <v>68</v>
      </c>
      <c r="E119" s="194" t="s">
        <v>205</v>
      </c>
      <c r="F119" s="194" t="s">
        <v>206</v>
      </c>
      <c r="G119" s="181"/>
      <c r="H119" s="181"/>
      <c r="I119" s="184"/>
      <c r="J119" s="19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1" t="s">
        <v>126</v>
      </c>
      <c r="AT119" s="192" t="s">
        <v>68</v>
      </c>
      <c r="AU119" s="192" t="s">
        <v>74</v>
      </c>
      <c r="AY119" s="191" t="s">
        <v>106</v>
      </c>
      <c r="BK119" s="193">
        <f>BK120</f>
        <v>0</v>
      </c>
    </row>
    <row r="120" s="2" customFormat="1" ht="24.15" customHeight="1">
      <c r="A120" s="37"/>
      <c r="B120" s="38"/>
      <c r="C120" s="196" t="s">
        <v>207</v>
      </c>
      <c r="D120" s="196" t="s">
        <v>108</v>
      </c>
      <c r="E120" s="197" t="s">
        <v>208</v>
      </c>
      <c r="F120" s="198" t="s">
        <v>209</v>
      </c>
      <c r="G120" s="199" t="s">
        <v>186</v>
      </c>
      <c r="H120" s="200">
        <v>1</v>
      </c>
      <c r="I120" s="201"/>
      <c r="J120" s="202">
        <f>ROUND(I120*H120,2)</f>
        <v>0</v>
      </c>
      <c r="K120" s="198" t="s">
        <v>130</v>
      </c>
      <c r="L120" s="43"/>
      <c r="M120" s="216" t="s">
        <v>19</v>
      </c>
      <c r="N120" s="217" t="s">
        <v>40</v>
      </c>
      <c r="O120" s="218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7" t="s">
        <v>187</v>
      </c>
      <c r="AT120" s="207" t="s">
        <v>108</v>
      </c>
      <c r="AU120" s="207" t="s">
        <v>76</v>
      </c>
      <c r="AY120" s="16" t="s">
        <v>106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6" t="s">
        <v>74</v>
      </c>
      <c r="BK120" s="208">
        <f>ROUND(I120*H120,2)</f>
        <v>0</v>
      </c>
      <c r="BL120" s="16" t="s">
        <v>187</v>
      </c>
      <c r="BM120" s="207" t="s">
        <v>210</v>
      </c>
    </row>
    <row r="121" s="2" customFormat="1" ht="6.96" customHeight="1">
      <c r="A121" s="37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43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sheet="1" autoFilter="0" formatColumns="0" formatRows="0" objects="1" scenarios="1" spinCount="100000" saltValue="OWtfcJ9Ma9eh/+yrfIGpIVVp27UX3NAgVmMB+9cHeZ6iKlavaCUdt31Vd2hluRLtWFgr5AweION2Pll/Ibx54Q==" hashValue="FOOko6pEz1PzXirzQhXhmWsrN4fxxDhXMa5I4mQH0Ma9gBFcP/BqjEXnmJ1XtPfaOVokssh8+EKCQvMdmnaivA==" algorithmName="SHA-512" password="CC35"/>
  <autoFilter ref="C81:K120"/>
  <mergeCells count="6">
    <mergeCell ref="E7:H7"/>
    <mergeCell ref="E16:H16"/>
    <mergeCell ref="E25:H25"/>
    <mergeCell ref="E46:H46"/>
    <mergeCell ref="E74:H74"/>
    <mergeCell ref="L2:V2"/>
  </mergeCells>
  <hyperlinks>
    <hyperlink ref="F86" r:id="rId1" display="https://podminky.urs.cz/item/CS_URS_2024_01/113102211"/>
    <hyperlink ref="F88" r:id="rId2" display="https://podminky.urs.cz/item/CS_URS_2024_01/113107311"/>
    <hyperlink ref="F90" r:id="rId3" display="https://podminky.urs.cz/item/CS_URS_2024_01/113311121"/>
    <hyperlink ref="F96" r:id="rId4" display="https://podminky.urs.cz/item/CS_URS_2024_01/579291111"/>
    <hyperlink ref="F99" r:id="rId5" display="https://podminky.urs.cz/item/CS_URS_2024_01/997221551"/>
    <hyperlink ref="F101" r:id="rId6" display="https://podminky.urs.cz/item/CS_URS_2024_01/997221559"/>
    <hyperlink ref="F103" r:id="rId7" display="https://podminky.urs.cz/item/CS_URS_2024_01/997221611"/>
    <hyperlink ref="F105" r:id="rId8" display="https://podminky.urs.cz/item/CS_URS_2024_01/997221873"/>
    <hyperlink ref="F107" r:id="rId9" display="https://podminky.urs.cz/item/CS_URS_2024_01/997013813"/>
    <hyperlink ref="F110" r:id="rId10" display="https://podminky.urs.cz/item/CS_URS_2024_01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3" customFormat="1" ht="45" customHeight="1">
      <c r="B3" s="225"/>
      <c r="C3" s="226" t="s">
        <v>211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212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213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214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215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216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217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218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219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220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221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73</v>
      </c>
      <c r="F18" s="232" t="s">
        <v>222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223</v>
      </c>
      <c r="F19" s="232" t="s">
        <v>224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225</v>
      </c>
      <c r="F20" s="232" t="s">
        <v>226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227</v>
      </c>
      <c r="F21" s="232" t="s">
        <v>228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229</v>
      </c>
      <c r="F22" s="232" t="s">
        <v>230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231</v>
      </c>
      <c r="F23" s="232" t="s">
        <v>232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233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234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235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236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237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238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239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240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241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92</v>
      </c>
      <c r="F36" s="232"/>
      <c r="G36" s="232" t="s">
        <v>242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243</v>
      </c>
      <c r="F37" s="232"/>
      <c r="G37" s="232" t="s">
        <v>244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50</v>
      </c>
      <c r="F38" s="232"/>
      <c r="G38" s="232" t="s">
        <v>245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51</v>
      </c>
      <c r="F39" s="232"/>
      <c r="G39" s="232" t="s">
        <v>246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93</v>
      </c>
      <c r="F40" s="232"/>
      <c r="G40" s="232" t="s">
        <v>247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94</v>
      </c>
      <c r="F41" s="232"/>
      <c r="G41" s="232" t="s">
        <v>248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249</v>
      </c>
      <c r="F42" s="232"/>
      <c r="G42" s="232" t="s">
        <v>250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251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252</v>
      </c>
      <c r="F44" s="232"/>
      <c r="G44" s="232" t="s">
        <v>253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96</v>
      </c>
      <c r="F45" s="232"/>
      <c r="G45" s="232" t="s">
        <v>254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255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256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257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258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259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260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261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262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263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264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265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266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267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268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269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270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271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272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273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274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275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276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277</v>
      </c>
      <c r="D76" s="250"/>
      <c r="E76" s="250"/>
      <c r="F76" s="250" t="s">
        <v>278</v>
      </c>
      <c r="G76" s="251"/>
      <c r="H76" s="250" t="s">
        <v>51</v>
      </c>
      <c r="I76" s="250" t="s">
        <v>54</v>
      </c>
      <c r="J76" s="250" t="s">
        <v>279</v>
      </c>
      <c r="K76" s="249"/>
    </row>
    <row r="77" s="1" customFormat="1" ht="17.25" customHeight="1">
      <c r="B77" s="247"/>
      <c r="C77" s="252" t="s">
        <v>280</v>
      </c>
      <c r="D77" s="252"/>
      <c r="E77" s="252"/>
      <c r="F77" s="253" t="s">
        <v>281</v>
      </c>
      <c r="G77" s="254"/>
      <c r="H77" s="252"/>
      <c r="I77" s="252"/>
      <c r="J77" s="252" t="s">
        <v>282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50</v>
      </c>
      <c r="D79" s="257"/>
      <c r="E79" s="257"/>
      <c r="F79" s="258" t="s">
        <v>283</v>
      </c>
      <c r="G79" s="259"/>
      <c r="H79" s="235" t="s">
        <v>284</v>
      </c>
      <c r="I79" s="235" t="s">
        <v>285</v>
      </c>
      <c r="J79" s="235">
        <v>20</v>
      </c>
      <c r="K79" s="249"/>
    </row>
    <row r="80" s="1" customFormat="1" ht="15" customHeight="1">
      <c r="B80" s="247"/>
      <c r="C80" s="235" t="s">
        <v>286</v>
      </c>
      <c r="D80" s="235"/>
      <c r="E80" s="235"/>
      <c r="F80" s="258" t="s">
        <v>283</v>
      </c>
      <c r="G80" s="259"/>
      <c r="H80" s="235" t="s">
        <v>287</v>
      </c>
      <c r="I80" s="235" t="s">
        <v>285</v>
      </c>
      <c r="J80" s="235">
        <v>120</v>
      </c>
      <c r="K80" s="249"/>
    </row>
    <row r="81" s="1" customFormat="1" ht="15" customHeight="1">
      <c r="B81" s="260"/>
      <c r="C81" s="235" t="s">
        <v>288</v>
      </c>
      <c r="D81" s="235"/>
      <c r="E81" s="235"/>
      <c r="F81" s="258" t="s">
        <v>289</v>
      </c>
      <c r="G81" s="259"/>
      <c r="H81" s="235" t="s">
        <v>290</v>
      </c>
      <c r="I81" s="235" t="s">
        <v>285</v>
      </c>
      <c r="J81" s="235">
        <v>50</v>
      </c>
      <c r="K81" s="249"/>
    </row>
    <row r="82" s="1" customFormat="1" ht="15" customHeight="1">
      <c r="B82" s="260"/>
      <c r="C82" s="235" t="s">
        <v>291</v>
      </c>
      <c r="D82" s="235"/>
      <c r="E82" s="235"/>
      <c r="F82" s="258" t="s">
        <v>283</v>
      </c>
      <c r="G82" s="259"/>
      <c r="H82" s="235" t="s">
        <v>292</v>
      </c>
      <c r="I82" s="235" t="s">
        <v>293</v>
      </c>
      <c r="J82" s="235"/>
      <c r="K82" s="249"/>
    </row>
    <row r="83" s="1" customFormat="1" ht="15" customHeight="1">
      <c r="B83" s="260"/>
      <c r="C83" s="261" t="s">
        <v>294</v>
      </c>
      <c r="D83" s="261"/>
      <c r="E83" s="261"/>
      <c r="F83" s="262" t="s">
        <v>289</v>
      </c>
      <c r="G83" s="261"/>
      <c r="H83" s="261" t="s">
        <v>295</v>
      </c>
      <c r="I83" s="261" t="s">
        <v>285</v>
      </c>
      <c r="J83" s="261">
        <v>15</v>
      </c>
      <c r="K83" s="249"/>
    </row>
    <row r="84" s="1" customFormat="1" ht="15" customHeight="1">
      <c r="B84" s="260"/>
      <c r="C84" s="261" t="s">
        <v>296</v>
      </c>
      <c r="D84" s="261"/>
      <c r="E84" s="261"/>
      <c r="F84" s="262" t="s">
        <v>289</v>
      </c>
      <c r="G84" s="261"/>
      <c r="H84" s="261" t="s">
        <v>297</v>
      </c>
      <c r="I84" s="261" t="s">
        <v>285</v>
      </c>
      <c r="J84" s="261">
        <v>15</v>
      </c>
      <c r="K84" s="249"/>
    </row>
    <row r="85" s="1" customFormat="1" ht="15" customHeight="1">
      <c r="B85" s="260"/>
      <c r="C85" s="261" t="s">
        <v>298</v>
      </c>
      <c r="D85" s="261"/>
      <c r="E85" s="261"/>
      <c r="F85" s="262" t="s">
        <v>289</v>
      </c>
      <c r="G85" s="261"/>
      <c r="H85" s="261" t="s">
        <v>299</v>
      </c>
      <c r="I85" s="261" t="s">
        <v>285</v>
      </c>
      <c r="J85" s="261">
        <v>20</v>
      </c>
      <c r="K85" s="249"/>
    </row>
    <row r="86" s="1" customFormat="1" ht="15" customHeight="1">
      <c r="B86" s="260"/>
      <c r="C86" s="261" t="s">
        <v>300</v>
      </c>
      <c r="D86" s="261"/>
      <c r="E86" s="261"/>
      <c r="F86" s="262" t="s">
        <v>289</v>
      </c>
      <c r="G86" s="261"/>
      <c r="H86" s="261" t="s">
        <v>301</v>
      </c>
      <c r="I86" s="261" t="s">
        <v>285</v>
      </c>
      <c r="J86" s="261">
        <v>20</v>
      </c>
      <c r="K86" s="249"/>
    </row>
    <row r="87" s="1" customFormat="1" ht="15" customHeight="1">
      <c r="B87" s="260"/>
      <c r="C87" s="235" t="s">
        <v>302</v>
      </c>
      <c r="D87" s="235"/>
      <c r="E87" s="235"/>
      <c r="F87" s="258" t="s">
        <v>289</v>
      </c>
      <c r="G87" s="259"/>
      <c r="H87" s="235" t="s">
        <v>303</v>
      </c>
      <c r="I87" s="235" t="s">
        <v>285</v>
      </c>
      <c r="J87" s="235">
        <v>50</v>
      </c>
      <c r="K87" s="249"/>
    </row>
    <row r="88" s="1" customFormat="1" ht="15" customHeight="1">
      <c r="B88" s="260"/>
      <c r="C88" s="235" t="s">
        <v>304</v>
      </c>
      <c r="D88" s="235"/>
      <c r="E88" s="235"/>
      <c r="F88" s="258" t="s">
        <v>289</v>
      </c>
      <c r="G88" s="259"/>
      <c r="H88" s="235" t="s">
        <v>305</v>
      </c>
      <c r="I88" s="235" t="s">
        <v>285</v>
      </c>
      <c r="J88" s="235">
        <v>20</v>
      </c>
      <c r="K88" s="249"/>
    </row>
    <row r="89" s="1" customFormat="1" ht="15" customHeight="1">
      <c r="B89" s="260"/>
      <c r="C89" s="235" t="s">
        <v>306</v>
      </c>
      <c r="D89" s="235"/>
      <c r="E89" s="235"/>
      <c r="F89" s="258" t="s">
        <v>289</v>
      </c>
      <c r="G89" s="259"/>
      <c r="H89" s="235" t="s">
        <v>307</v>
      </c>
      <c r="I89" s="235" t="s">
        <v>285</v>
      </c>
      <c r="J89" s="235">
        <v>20</v>
      </c>
      <c r="K89" s="249"/>
    </row>
    <row r="90" s="1" customFormat="1" ht="15" customHeight="1">
      <c r="B90" s="260"/>
      <c r="C90" s="235" t="s">
        <v>308</v>
      </c>
      <c r="D90" s="235"/>
      <c r="E90" s="235"/>
      <c r="F90" s="258" t="s">
        <v>289</v>
      </c>
      <c r="G90" s="259"/>
      <c r="H90" s="235" t="s">
        <v>309</v>
      </c>
      <c r="I90" s="235" t="s">
        <v>285</v>
      </c>
      <c r="J90" s="235">
        <v>50</v>
      </c>
      <c r="K90" s="249"/>
    </row>
    <row r="91" s="1" customFormat="1" ht="15" customHeight="1">
      <c r="B91" s="260"/>
      <c r="C91" s="235" t="s">
        <v>310</v>
      </c>
      <c r="D91" s="235"/>
      <c r="E91" s="235"/>
      <c r="F91" s="258" t="s">
        <v>289</v>
      </c>
      <c r="G91" s="259"/>
      <c r="H91" s="235" t="s">
        <v>310</v>
      </c>
      <c r="I91" s="235" t="s">
        <v>285</v>
      </c>
      <c r="J91" s="235">
        <v>50</v>
      </c>
      <c r="K91" s="249"/>
    </row>
    <row r="92" s="1" customFormat="1" ht="15" customHeight="1">
      <c r="B92" s="260"/>
      <c r="C92" s="235" t="s">
        <v>311</v>
      </c>
      <c r="D92" s="235"/>
      <c r="E92" s="235"/>
      <c r="F92" s="258" t="s">
        <v>289</v>
      </c>
      <c r="G92" s="259"/>
      <c r="H92" s="235" t="s">
        <v>312</v>
      </c>
      <c r="I92" s="235" t="s">
        <v>285</v>
      </c>
      <c r="J92" s="235">
        <v>255</v>
      </c>
      <c r="K92" s="249"/>
    </row>
    <row r="93" s="1" customFormat="1" ht="15" customHeight="1">
      <c r="B93" s="260"/>
      <c r="C93" s="235" t="s">
        <v>313</v>
      </c>
      <c r="D93" s="235"/>
      <c r="E93" s="235"/>
      <c r="F93" s="258" t="s">
        <v>283</v>
      </c>
      <c r="G93" s="259"/>
      <c r="H93" s="235" t="s">
        <v>314</v>
      </c>
      <c r="I93" s="235" t="s">
        <v>315</v>
      </c>
      <c r="J93" s="235"/>
      <c r="K93" s="249"/>
    </row>
    <row r="94" s="1" customFormat="1" ht="15" customHeight="1">
      <c r="B94" s="260"/>
      <c r="C94" s="235" t="s">
        <v>316</v>
      </c>
      <c r="D94" s="235"/>
      <c r="E94" s="235"/>
      <c r="F94" s="258" t="s">
        <v>283</v>
      </c>
      <c r="G94" s="259"/>
      <c r="H94" s="235" t="s">
        <v>317</v>
      </c>
      <c r="I94" s="235" t="s">
        <v>318</v>
      </c>
      <c r="J94" s="235"/>
      <c r="K94" s="249"/>
    </row>
    <row r="95" s="1" customFormat="1" ht="15" customHeight="1">
      <c r="B95" s="260"/>
      <c r="C95" s="235" t="s">
        <v>319</v>
      </c>
      <c r="D95" s="235"/>
      <c r="E95" s="235"/>
      <c r="F95" s="258" t="s">
        <v>283</v>
      </c>
      <c r="G95" s="259"/>
      <c r="H95" s="235" t="s">
        <v>319</v>
      </c>
      <c r="I95" s="235" t="s">
        <v>318</v>
      </c>
      <c r="J95" s="235"/>
      <c r="K95" s="249"/>
    </row>
    <row r="96" s="1" customFormat="1" ht="15" customHeight="1">
      <c r="B96" s="260"/>
      <c r="C96" s="235" t="s">
        <v>35</v>
      </c>
      <c r="D96" s="235"/>
      <c r="E96" s="235"/>
      <c r="F96" s="258" t="s">
        <v>283</v>
      </c>
      <c r="G96" s="259"/>
      <c r="H96" s="235" t="s">
        <v>320</v>
      </c>
      <c r="I96" s="235" t="s">
        <v>318</v>
      </c>
      <c r="J96" s="235"/>
      <c r="K96" s="249"/>
    </row>
    <row r="97" s="1" customFormat="1" ht="15" customHeight="1">
      <c r="B97" s="260"/>
      <c r="C97" s="235" t="s">
        <v>45</v>
      </c>
      <c r="D97" s="235"/>
      <c r="E97" s="235"/>
      <c r="F97" s="258" t="s">
        <v>283</v>
      </c>
      <c r="G97" s="259"/>
      <c r="H97" s="235" t="s">
        <v>321</v>
      </c>
      <c r="I97" s="235" t="s">
        <v>318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322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277</v>
      </c>
      <c r="D103" s="250"/>
      <c r="E103" s="250"/>
      <c r="F103" s="250" t="s">
        <v>278</v>
      </c>
      <c r="G103" s="251"/>
      <c r="H103" s="250" t="s">
        <v>51</v>
      </c>
      <c r="I103" s="250" t="s">
        <v>54</v>
      </c>
      <c r="J103" s="250" t="s">
        <v>279</v>
      </c>
      <c r="K103" s="249"/>
    </row>
    <row r="104" s="1" customFormat="1" ht="17.25" customHeight="1">
      <c r="B104" s="247"/>
      <c r="C104" s="252" t="s">
        <v>280</v>
      </c>
      <c r="D104" s="252"/>
      <c r="E104" s="252"/>
      <c r="F104" s="253" t="s">
        <v>281</v>
      </c>
      <c r="G104" s="254"/>
      <c r="H104" s="252"/>
      <c r="I104" s="252"/>
      <c r="J104" s="252" t="s">
        <v>282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50</v>
      </c>
      <c r="D106" s="257"/>
      <c r="E106" s="257"/>
      <c r="F106" s="258" t="s">
        <v>283</v>
      </c>
      <c r="G106" s="235"/>
      <c r="H106" s="235" t="s">
        <v>323</v>
      </c>
      <c r="I106" s="235" t="s">
        <v>285</v>
      </c>
      <c r="J106" s="235">
        <v>20</v>
      </c>
      <c r="K106" s="249"/>
    </row>
    <row r="107" s="1" customFormat="1" ht="15" customHeight="1">
      <c r="B107" s="247"/>
      <c r="C107" s="235" t="s">
        <v>286</v>
      </c>
      <c r="D107" s="235"/>
      <c r="E107" s="235"/>
      <c r="F107" s="258" t="s">
        <v>283</v>
      </c>
      <c r="G107" s="235"/>
      <c r="H107" s="235" t="s">
        <v>323</v>
      </c>
      <c r="I107" s="235" t="s">
        <v>285</v>
      </c>
      <c r="J107" s="235">
        <v>120</v>
      </c>
      <c r="K107" s="249"/>
    </row>
    <row r="108" s="1" customFormat="1" ht="15" customHeight="1">
      <c r="B108" s="260"/>
      <c r="C108" s="235" t="s">
        <v>288</v>
      </c>
      <c r="D108" s="235"/>
      <c r="E108" s="235"/>
      <c r="F108" s="258" t="s">
        <v>289</v>
      </c>
      <c r="G108" s="235"/>
      <c r="H108" s="235" t="s">
        <v>323</v>
      </c>
      <c r="I108" s="235" t="s">
        <v>285</v>
      </c>
      <c r="J108" s="235">
        <v>50</v>
      </c>
      <c r="K108" s="249"/>
    </row>
    <row r="109" s="1" customFormat="1" ht="15" customHeight="1">
      <c r="B109" s="260"/>
      <c r="C109" s="235" t="s">
        <v>291</v>
      </c>
      <c r="D109" s="235"/>
      <c r="E109" s="235"/>
      <c r="F109" s="258" t="s">
        <v>283</v>
      </c>
      <c r="G109" s="235"/>
      <c r="H109" s="235" t="s">
        <v>323</v>
      </c>
      <c r="I109" s="235" t="s">
        <v>293</v>
      </c>
      <c r="J109" s="235"/>
      <c r="K109" s="249"/>
    </row>
    <row r="110" s="1" customFormat="1" ht="15" customHeight="1">
      <c r="B110" s="260"/>
      <c r="C110" s="235" t="s">
        <v>302</v>
      </c>
      <c r="D110" s="235"/>
      <c r="E110" s="235"/>
      <c r="F110" s="258" t="s">
        <v>289</v>
      </c>
      <c r="G110" s="235"/>
      <c r="H110" s="235" t="s">
        <v>323</v>
      </c>
      <c r="I110" s="235" t="s">
        <v>285</v>
      </c>
      <c r="J110" s="235">
        <v>50</v>
      </c>
      <c r="K110" s="249"/>
    </row>
    <row r="111" s="1" customFormat="1" ht="15" customHeight="1">
      <c r="B111" s="260"/>
      <c r="C111" s="235" t="s">
        <v>310</v>
      </c>
      <c r="D111" s="235"/>
      <c r="E111" s="235"/>
      <c r="F111" s="258" t="s">
        <v>289</v>
      </c>
      <c r="G111" s="235"/>
      <c r="H111" s="235" t="s">
        <v>323</v>
      </c>
      <c r="I111" s="235" t="s">
        <v>285</v>
      </c>
      <c r="J111" s="235">
        <v>50</v>
      </c>
      <c r="K111" s="249"/>
    </row>
    <row r="112" s="1" customFormat="1" ht="15" customHeight="1">
      <c r="B112" s="260"/>
      <c r="C112" s="235" t="s">
        <v>308</v>
      </c>
      <c r="D112" s="235"/>
      <c r="E112" s="235"/>
      <c r="F112" s="258" t="s">
        <v>289</v>
      </c>
      <c r="G112" s="235"/>
      <c r="H112" s="235" t="s">
        <v>323</v>
      </c>
      <c r="I112" s="235" t="s">
        <v>285</v>
      </c>
      <c r="J112" s="235">
        <v>50</v>
      </c>
      <c r="K112" s="249"/>
    </row>
    <row r="113" s="1" customFormat="1" ht="15" customHeight="1">
      <c r="B113" s="260"/>
      <c r="C113" s="235" t="s">
        <v>50</v>
      </c>
      <c r="D113" s="235"/>
      <c r="E113" s="235"/>
      <c r="F113" s="258" t="s">
        <v>283</v>
      </c>
      <c r="G113" s="235"/>
      <c r="H113" s="235" t="s">
        <v>324</v>
      </c>
      <c r="I113" s="235" t="s">
        <v>285</v>
      </c>
      <c r="J113" s="235">
        <v>20</v>
      </c>
      <c r="K113" s="249"/>
    </row>
    <row r="114" s="1" customFormat="1" ht="15" customHeight="1">
      <c r="B114" s="260"/>
      <c r="C114" s="235" t="s">
        <v>325</v>
      </c>
      <c r="D114" s="235"/>
      <c r="E114" s="235"/>
      <c r="F114" s="258" t="s">
        <v>283</v>
      </c>
      <c r="G114" s="235"/>
      <c r="H114" s="235" t="s">
        <v>326</v>
      </c>
      <c r="I114" s="235" t="s">
        <v>285</v>
      </c>
      <c r="J114" s="235">
        <v>120</v>
      </c>
      <c r="K114" s="249"/>
    </row>
    <row r="115" s="1" customFormat="1" ht="15" customHeight="1">
      <c r="B115" s="260"/>
      <c r="C115" s="235" t="s">
        <v>35</v>
      </c>
      <c r="D115" s="235"/>
      <c r="E115" s="235"/>
      <c r="F115" s="258" t="s">
        <v>283</v>
      </c>
      <c r="G115" s="235"/>
      <c r="H115" s="235" t="s">
        <v>327</v>
      </c>
      <c r="I115" s="235" t="s">
        <v>318</v>
      </c>
      <c r="J115" s="235"/>
      <c r="K115" s="249"/>
    </row>
    <row r="116" s="1" customFormat="1" ht="15" customHeight="1">
      <c r="B116" s="260"/>
      <c r="C116" s="235" t="s">
        <v>45</v>
      </c>
      <c r="D116" s="235"/>
      <c r="E116" s="235"/>
      <c r="F116" s="258" t="s">
        <v>283</v>
      </c>
      <c r="G116" s="235"/>
      <c r="H116" s="235" t="s">
        <v>328</v>
      </c>
      <c r="I116" s="235" t="s">
        <v>318</v>
      </c>
      <c r="J116" s="235"/>
      <c r="K116" s="249"/>
    </row>
    <row r="117" s="1" customFormat="1" ht="15" customHeight="1">
      <c r="B117" s="260"/>
      <c r="C117" s="235" t="s">
        <v>54</v>
      </c>
      <c r="D117" s="235"/>
      <c r="E117" s="235"/>
      <c r="F117" s="258" t="s">
        <v>283</v>
      </c>
      <c r="G117" s="235"/>
      <c r="H117" s="235" t="s">
        <v>329</v>
      </c>
      <c r="I117" s="235" t="s">
        <v>330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331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277</v>
      </c>
      <c r="D123" s="250"/>
      <c r="E123" s="250"/>
      <c r="F123" s="250" t="s">
        <v>278</v>
      </c>
      <c r="G123" s="251"/>
      <c r="H123" s="250" t="s">
        <v>51</v>
      </c>
      <c r="I123" s="250" t="s">
        <v>54</v>
      </c>
      <c r="J123" s="250" t="s">
        <v>279</v>
      </c>
      <c r="K123" s="279"/>
    </row>
    <row r="124" s="1" customFormat="1" ht="17.25" customHeight="1">
      <c r="B124" s="278"/>
      <c r="C124" s="252" t="s">
        <v>280</v>
      </c>
      <c r="D124" s="252"/>
      <c r="E124" s="252"/>
      <c r="F124" s="253" t="s">
        <v>281</v>
      </c>
      <c r="G124" s="254"/>
      <c r="H124" s="252"/>
      <c r="I124" s="252"/>
      <c r="J124" s="252" t="s">
        <v>282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286</v>
      </c>
      <c r="D126" s="257"/>
      <c r="E126" s="257"/>
      <c r="F126" s="258" t="s">
        <v>283</v>
      </c>
      <c r="G126" s="235"/>
      <c r="H126" s="235" t="s">
        <v>323</v>
      </c>
      <c r="I126" s="235" t="s">
        <v>285</v>
      </c>
      <c r="J126" s="235">
        <v>120</v>
      </c>
      <c r="K126" s="283"/>
    </row>
    <row r="127" s="1" customFormat="1" ht="15" customHeight="1">
      <c r="B127" s="280"/>
      <c r="C127" s="235" t="s">
        <v>332</v>
      </c>
      <c r="D127" s="235"/>
      <c r="E127" s="235"/>
      <c r="F127" s="258" t="s">
        <v>283</v>
      </c>
      <c r="G127" s="235"/>
      <c r="H127" s="235" t="s">
        <v>333</v>
      </c>
      <c r="I127" s="235" t="s">
        <v>285</v>
      </c>
      <c r="J127" s="235" t="s">
        <v>334</v>
      </c>
      <c r="K127" s="283"/>
    </row>
    <row r="128" s="1" customFormat="1" ht="15" customHeight="1">
      <c r="B128" s="280"/>
      <c r="C128" s="235" t="s">
        <v>231</v>
      </c>
      <c r="D128" s="235"/>
      <c r="E128" s="235"/>
      <c r="F128" s="258" t="s">
        <v>283</v>
      </c>
      <c r="G128" s="235"/>
      <c r="H128" s="235" t="s">
        <v>335</v>
      </c>
      <c r="I128" s="235" t="s">
        <v>285</v>
      </c>
      <c r="J128" s="235" t="s">
        <v>334</v>
      </c>
      <c r="K128" s="283"/>
    </row>
    <row r="129" s="1" customFormat="1" ht="15" customHeight="1">
      <c r="B129" s="280"/>
      <c r="C129" s="235" t="s">
        <v>294</v>
      </c>
      <c r="D129" s="235"/>
      <c r="E129" s="235"/>
      <c r="F129" s="258" t="s">
        <v>289</v>
      </c>
      <c r="G129" s="235"/>
      <c r="H129" s="235" t="s">
        <v>295</v>
      </c>
      <c r="I129" s="235" t="s">
        <v>285</v>
      </c>
      <c r="J129" s="235">
        <v>15</v>
      </c>
      <c r="K129" s="283"/>
    </row>
    <row r="130" s="1" customFormat="1" ht="15" customHeight="1">
      <c r="B130" s="280"/>
      <c r="C130" s="261" t="s">
        <v>296</v>
      </c>
      <c r="D130" s="261"/>
      <c r="E130" s="261"/>
      <c r="F130" s="262" t="s">
        <v>289</v>
      </c>
      <c r="G130" s="261"/>
      <c r="H130" s="261" t="s">
        <v>297</v>
      </c>
      <c r="I130" s="261" t="s">
        <v>285</v>
      </c>
      <c r="J130" s="261">
        <v>15</v>
      </c>
      <c r="K130" s="283"/>
    </row>
    <row r="131" s="1" customFormat="1" ht="15" customHeight="1">
      <c r="B131" s="280"/>
      <c r="C131" s="261" t="s">
        <v>298</v>
      </c>
      <c r="D131" s="261"/>
      <c r="E131" s="261"/>
      <c r="F131" s="262" t="s">
        <v>289</v>
      </c>
      <c r="G131" s="261"/>
      <c r="H131" s="261" t="s">
        <v>299</v>
      </c>
      <c r="I131" s="261" t="s">
        <v>285</v>
      </c>
      <c r="J131" s="261">
        <v>20</v>
      </c>
      <c r="K131" s="283"/>
    </row>
    <row r="132" s="1" customFormat="1" ht="15" customHeight="1">
      <c r="B132" s="280"/>
      <c r="C132" s="261" t="s">
        <v>300</v>
      </c>
      <c r="D132" s="261"/>
      <c r="E132" s="261"/>
      <c r="F132" s="262" t="s">
        <v>289</v>
      </c>
      <c r="G132" s="261"/>
      <c r="H132" s="261" t="s">
        <v>301</v>
      </c>
      <c r="I132" s="261" t="s">
        <v>285</v>
      </c>
      <c r="J132" s="261">
        <v>20</v>
      </c>
      <c r="K132" s="283"/>
    </row>
    <row r="133" s="1" customFormat="1" ht="15" customHeight="1">
      <c r="B133" s="280"/>
      <c r="C133" s="235" t="s">
        <v>288</v>
      </c>
      <c r="D133" s="235"/>
      <c r="E133" s="235"/>
      <c r="F133" s="258" t="s">
        <v>289</v>
      </c>
      <c r="G133" s="235"/>
      <c r="H133" s="235" t="s">
        <v>323</v>
      </c>
      <c r="I133" s="235" t="s">
        <v>285</v>
      </c>
      <c r="J133" s="235">
        <v>50</v>
      </c>
      <c r="K133" s="283"/>
    </row>
    <row r="134" s="1" customFormat="1" ht="15" customHeight="1">
      <c r="B134" s="280"/>
      <c r="C134" s="235" t="s">
        <v>302</v>
      </c>
      <c r="D134" s="235"/>
      <c r="E134" s="235"/>
      <c r="F134" s="258" t="s">
        <v>289</v>
      </c>
      <c r="G134" s="235"/>
      <c r="H134" s="235" t="s">
        <v>323</v>
      </c>
      <c r="I134" s="235" t="s">
        <v>285</v>
      </c>
      <c r="J134" s="235">
        <v>50</v>
      </c>
      <c r="K134" s="283"/>
    </row>
    <row r="135" s="1" customFormat="1" ht="15" customHeight="1">
      <c r="B135" s="280"/>
      <c r="C135" s="235" t="s">
        <v>308</v>
      </c>
      <c r="D135" s="235"/>
      <c r="E135" s="235"/>
      <c r="F135" s="258" t="s">
        <v>289</v>
      </c>
      <c r="G135" s="235"/>
      <c r="H135" s="235" t="s">
        <v>323</v>
      </c>
      <c r="I135" s="235" t="s">
        <v>285</v>
      </c>
      <c r="J135" s="235">
        <v>50</v>
      </c>
      <c r="K135" s="283"/>
    </row>
    <row r="136" s="1" customFormat="1" ht="15" customHeight="1">
      <c r="B136" s="280"/>
      <c r="C136" s="235" t="s">
        <v>310</v>
      </c>
      <c r="D136" s="235"/>
      <c r="E136" s="235"/>
      <c r="F136" s="258" t="s">
        <v>289</v>
      </c>
      <c r="G136" s="235"/>
      <c r="H136" s="235" t="s">
        <v>323</v>
      </c>
      <c r="I136" s="235" t="s">
        <v>285</v>
      </c>
      <c r="J136" s="235">
        <v>50</v>
      </c>
      <c r="K136" s="283"/>
    </row>
    <row r="137" s="1" customFormat="1" ht="15" customHeight="1">
      <c r="B137" s="280"/>
      <c r="C137" s="235" t="s">
        <v>311</v>
      </c>
      <c r="D137" s="235"/>
      <c r="E137" s="235"/>
      <c r="F137" s="258" t="s">
        <v>289</v>
      </c>
      <c r="G137" s="235"/>
      <c r="H137" s="235" t="s">
        <v>336</v>
      </c>
      <c r="I137" s="235" t="s">
        <v>285</v>
      </c>
      <c r="J137" s="235">
        <v>255</v>
      </c>
      <c r="K137" s="283"/>
    </row>
    <row r="138" s="1" customFormat="1" ht="15" customHeight="1">
      <c r="B138" s="280"/>
      <c r="C138" s="235" t="s">
        <v>313</v>
      </c>
      <c r="D138" s="235"/>
      <c r="E138" s="235"/>
      <c r="F138" s="258" t="s">
        <v>283</v>
      </c>
      <c r="G138" s="235"/>
      <c r="H138" s="235" t="s">
        <v>337</v>
      </c>
      <c r="I138" s="235" t="s">
        <v>315</v>
      </c>
      <c r="J138" s="235"/>
      <c r="K138" s="283"/>
    </row>
    <row r="139" s="1" customFormat="1" ht="15" customHeight="1">
      <c r="B139" s="280"/>
      <c r="C139" s="235" t="s">
        <v>316</v>
      </c>
      <c r="D139" s="235"/>
      <c r="E139" s="235"/>
      <c r="F139" s="258" t="s">
        <v>283</v>
      </c>
      <c r="G139" s="235"/>
      <c r="H139" s="235" t="s">
        <v>338</v>
      </c>
      <c r="I139" s="235" t="s">
        <v>318</v>
      </c>
      <c r="J139" s="235"/>
      <c r="K139" s="283"/>
    </row>
    <row r="140" s="1" customFormat="1" ht="15" customHeight="1">
      <c r="B140" s="280"/>
      <c r="C140" s="235" t="s">
        <v>319</v>
      </c>
      <c r="D140" s="235"/>
      <c r="E140" s="235"/>
      <c r="F140" s="258" t="s">
        <v>283</v>
      </c>
      <c r="G140" s="235"/>
      <c r="H140" s="235" t="s">
        <v>319</v>
      </c>
      <c r="I140" s="235" t="s">
        <v>318</v>
      </c>
      <c r="J140" s="235"/>
      <c r="K140" s="283"/>
    </row>
    <row r="141" s="1" customFormat="1" ht="15" customHeight="1">
      <c r="B141" s="280"/>
      <c r="C141" s="235" t="s">
        <v>35</v>
      </c>
      <c r="D141" s="235"/>
      <c r="E141" s="235"/>
      <c r="F141" s="258" t="s">
        <v>283</v>
      </c>
      <c r="G141" s="235"/>
      <c r="H141" s="235" t="s">
        <v>339</v>
      </c>
      <c r="I141" s="235" t="s">
        <v>318</v>
      </c>
      <c r="J141" s="235"/>
      <c r="K141" s="283"/>
    </row>
    <row r="142" s="1" customFormat="1" ht="15" customHeight="1">
      <c r="B142" s="280"/>
      <c r="C142" s="235" t="s">
        <v>340</v>
      </c>
      <c r="D142" s="235"/>
      <c r="E142" s="235"/>
      <c r="F142" s="258" t="s">
        <v>283</v>
      </c>
      <c r="G142" s="235"/>
      <c r="H142" s="235" t="s">
        <v>341</v>
      </c>
      <c r="I142" s="235" t="s">
        <v>318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342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277</v>
      </c>
      <c r="D148" s="250"/>
      <c r="E148" s="250"/>
      <c r="F148" s="250" t="s">
        <v>278</v>
      </c>
      <c r="G148" s="251"/>
      <c r="H148" s="250" t="s">
        <v>51</v>
      </c>
      <c r="I148" s="250" t="s">
        <v>54</v>
      </c>
      <c r="J148" s="250" t="s">
        <v>279</v>
      </c>
      <c r="K148" s="249"/>
    </row>
    <row r="149" s="1" customFormat="1" ht="17.25" customHeight="1">
      <c r="B149" s="247"/>
      <c r="C149" s="252" t="s">
        <v>280</v>
      </c>
      <c r="D149" s="252"/>
      <c r="E149" s="252"/>
      <c r="F149" s="253" t="s">
        <v>281</v>
      </c>
      <c r="G149" s="254"/>
      <c r="H149" s="252"/>
      <c r="I149" s="252"/>
      <c r="J149" s="252" t="s">
        <v>282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286</v>
      </c>
      <c r="D151" s="235"/>
      <c r="E151" s="235"/>
      <c r="F151" s="288" t="s">
        <v>283</v>
      </c>
      <c r="G151" s="235"/>
      <c r="H151" s="287" t="s">
        <v>323</v>
      </c>
      <c r="I151" s="287" t="s">
        <v>285</v>
      </c>
      <c r="J151" s="287">
        <v>120</v>
      </c>
      <c r="K151" s="283"/>
    </row>
    <row r="152" s="1" customFormat="1" ht="15" customHeight="1">
      <c r="B152" s="260"/>
      <c r="C152" s="287" t="s">
        <v>332</v>
      </c>
      <c r="D152" s="235"/>
      <c r="E152" s="235"/>
      <c r="F152" s="288" t="s">
        <v>283</v>
      </c>
      <c r="G152" s="235"/>
      <c r="H152" s="287" t="s">
        <v>343</v>
      </c>
      <c r="I152" s="287" t="s">
        <v>285</v>
      </c>
      <c r="J152" s="287" t="s">
        <v>334</v>
      </c>
      <c r="K152" s="283"/>
    </row>
    <row r="153" s="1" customFormat="1" ht="15" customHeight="1">
      <c r="B153" s="260"/>
      <c r="C153" s="287" t="s">
        <v>231</v>
      </c>
      <c r="D153" s="235"/>
      <c r="E153" s="235"/>
      <c r="F153" s="288" t="s">
        <v>283</v>
      </c>
      <c r="G153" s="235"/>
      <c r="H153" s="287" t="s">
        <v>344</v>
      </c>
      <c r="I153" s="287" t="s">
        <v>285</v>
      </c>
      <c r="J153" s="287" t="s">
        <v>334</v>
      </c>
      <c r="K153" s="283"/>
    </row>
    <row r="154" s="1" customFormat="1" ht="15" customHeight="1">
      <c r="B154" s="260"/>
      <c r="C154" s="287" t="s">
        <v>288</v>
      </c>
      <c r="D154" s="235"/>
      <c r="E154" s="235"/>
      <c r="F154" s="288" t="s">
        <v>289</v>
      </c>
      <c r="G154" s="235"/>
      <c r="H154" s="287" t="s">
        <v>323</v>
      </c>
      <c r="I154" s="287" t="s">
        <v>285</v>
      </c>
      <c r="J154" s="287">
        <v>50</v>
      </c>
      <c r="K154" s="283"/>
    </row>
    <row r="155" s="1" customFormat="1" ht="15" customHeight="1">
      <c r="B155" s="260"/>
      <c r="C155" s="287" t="s">
        <v>291</v>
      </c>
      <c r="D155" s="235"/>
      <c r="E155" s="235"/>
      <c r="F155" s="288" t="s">
        <v>283</v>
      </c>
      <c r="G155" s="235"/>
      <c r="H155" s="287" t="s">
        <v>323</v>
      </c>
      <c r="I155" s="287" t="s">
        <v>293</v>
      </c>
      <c r="J155" s="287"/>
      <c r="K155" s="283"/>
    </row>
    <row r="156" s="1" customFormat="1" ht="15" customHeight="1">
      <c r="B156" s="260"/>
      <c r="C156" s="287" t="s">
        <v>302</v>
      </c>
      <c r="D156" s="235"/>
      <c r="E156" s="235"/>
      <c r="F156" s="288" t="s">
        <v>289</v>
      </c>
      <c r="G156" s="235"/>
      <c r="H156" s="287" t="s">
        <v>323</v>
      </c>
      <c r="I156" s="287" t="s">
        <v>285</v>
      </c>
      <c r="J156" s="287">
        <v>50</v>
      </c>
      <c r="K156" s="283"/>
    </row>
    <row r="157" s="1" customFormat="1" ht="15" customHeight="1">
      <c r="B157" s="260"/>
      <c r="C157" s="287" t="s">
        <v>310</v>
      </c>
      <c r="D157" s="235"/>
      <c r="E157" s="235"/>
      <c r="F157" s="288" t="s">
        <v>289</v>
      </c>
      <c r="G157" s="235"/>
      <c r="H157" s="287" t="s">
        <v>323</v>
      </c>
      <c r="I157" s="287" t="s">
        <v>285</v>
      </c>
      <c r="J157" s="287">
        <v>50</v>
      </c>
      <c r="K157" s="283"/>
    </row>
    <row r="158" s="1" customFormat="1" ht="15" customHeight="1">
      <c r="B158" s="260"/>
      <c r="C158" s="287" t="s">
        <v>308</v>
      </c>
      <c r="D158" s="235"/>
      <c r="E158" s="235"/>
      <c r="F158" s="288" t="s">
        <v>289</v>
      </c>
      <c r="G158" s="235"/>
      <c r="H158" s="287" t="s">
        <v>323</v>
      </c>
      <c r="I158" s="287" t="s">
        <v>285</v>
      </c>
      <c r="J158" s="287">
        <v>50</v>
      </c>
      <c r="K158" s="283"/>
    </row>
    <row r="159" s="1" customFormat="1" ht="15" customHeight="1">
      <c r="B159" s="260"/>
      <c r="C159" s="287" t="s">
        <v>79</v>
      </c>
      <c r="D159" s="235"/>
      <c r="E159" s="235"/>
      <c r="F159" s="288" t="s">
        <v>283</v>
      </c>
      <c r="G159" s="235"/>
      <c r="H159" s="287" t="s">
        <v>345</v>
      </c>
      <c r="I159" s="287" t="s">
        <v>285</v>
      </c>
      <c r="J159" s="287" t="s">
        <v>346</v>
      </c>
      <c r="K159" s="283"/>
    </row>
    <row r="160" s="1" customFormat="1" ht="15" customHeight="1">
      <c r="B160" s="260"/>
      <c r="C160" s="287" t="s">
        <v>347</v>
      </c>
      <c r="D160" s="235"/>
      <c r="E160" s="235"/>
      <c r="F160" s="288" t="s">
        <v>283</v>
      </c>
      <c r="G160" s="235"/>
      <c r="H160" s="287" t="s">
        <v>348</v>
      </c>
      <c r="I160" s="287" t="s">
        <v>318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349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277</v>
      </c>
      <c r="D166" s="250"/>
      <c r="E166" s="250"/>
      <c r="F166" s="250" t="s">
        <v>278</v>
      </c>
      <c r="G166" s="292"/>
      <c r="H166" s="293" t="s">
        <v>51</v>
      </c>
      <c r="I166" s="293" t="s">
        <v>54</v>
      </c>
      <c r="J166" s="250" t="s">
        <v>279</v>
      </c>
      <c r="K166" s="227"/>
    </row>
    <row r="167" s="1" customFormat="1" ht="17.25" customHeight="1">
      <c r="B167" s="228"/>
      <c r="C167" s="252" t="s">
        <v>280</v>
      </c>
      <c r="D167" s="252"/>
      <c r="E167" s="252"/>
      <c r="F167" s="253" t="s">
        <v>281</v>
      </c>
      <c r="G167" s="294"/>
      <c r="H167" s="295"/>
      <c r="I167" s="295"/>
      <c r="J167" s="252" t="s">
        <v>282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286</v>
      </c>
      <c r="D169" s="235"/>
      <c r="E169" s="235"/>
      <c r="F169" s="258" t="s">
        <v>283</v>
      </c>
      <c r="G169" s="235"/>
      <c r="H169" s="235" t="s">
        <v>323</v>
      </c>
      <c r="I169" s="235" t="s">
        <v>285</v>
      </c>
      <c r="J169" s="235">
        <v>120</v>
      </c>
      <c r="K169" s="283"/>
    </row>
    <row r="170" s="1" customFormat="1" ht="15" customHeight="1">
      <c r="B170" s="260"/>
      <c r="C170" s="235" t="s">
        <v>332</v>
      </c>
      <c r="D170" s="235"/>
      <c r="E170" s="235"/>
      <c r="F170" s="258" t="s">
        <v>283</v>
      </c>
      <c r="G170" s="235"/>
      <c r="H170" s="235" t="s">
        <v>333</v>
      </c>
      <c r="I170" s="235" t="s">
        <v>285</v>
      </c>
      <c r="J170" s="235" t="s">
        <v>334</v>
      </c>
      <c r="K170" s="283"/>
    </row>
    <row r="171" s="1" customFormat="1" ht="15" customHeight="1">
      <c r="B171" s="260"/>
      <c r="C171" s="235" t="s">
        <v>231</v>
      </c>
      <c r="D171" s="235"/>
      <c r="E171" s="235"/>
      <c r="F171" s="258" t="s">
        <v>283</v>
      </c>
      <c r="G171" s="235"/>
      <c r="H171" s="235" t="s">
        <v>350</v>
      </c>
      <c r="I171" s="235" t="s">
        <v>285</v>
      </c>
      <c r="J171" s="235" t="s">
        <v>334</v>
      </c>
      <c r="K171" s="283"/>
    </row>
    <row r="172" s="1" customFormat="1" ht="15" customHeight="1">
      <c r="B172" s="260"/>
      <c r="C172" s="235" t="s">
        <v>288</v>
      </c>
      <c r="D172" s="235"/>
      <c r="E172" s="235"/>
      <c r="F172" s="258" t="s">
        <v>289</v>
      </c>
      <c r="G172" s="235"/>
      <c r="H172" s="235" t="s">
        <v>350</v>
      </c>
      <c r="I172" s="235" t="s">
        <v>285</v>
      </c>
      <c r="J172" s="235">
        <v>50</v>
      </c>
      <c r="K172" s="283"/>
    </row>
    <row r="173" s="1" customFormat="1" ht="15" customHeight="1">
      <c r="B173" s="260"/>
      <c r="C173" s="235" t="s">
        <v>291</v>
      </c>
      <c r="D173" s="235"/>
      <c r="E173" s="235"/>
      <c r="F173" s="258" t="s">
        <v>283</v>
      </c>
      <c r="G173" s="235"/>
      <c r="H173" s="235" t="s">
        <v>350</v>
      </c>
      <c r="I173" s="235" t="s">
        <v>293</v>
      </c>
      <c r="J173" s="235"/>
      <c r="K173" s="283"/>
    </row>
    <row r="174" s="1" customFormat="1" ht="15" customHeight="1">
      <c r="B174" s="260"/>
      <c r="C174" s="235" t="s">
        <v>302</v>
      </c>
      <c r="D174" s="235"/>
      <c r="E174" s="235"/>
      <c r="F174" s="258" t="s">
        <v>289</v>
      </c>
      <c r="G174" s="235"/>
      <c r="H174" s="235" t="s">
        <v>350</v>
      </c>
      <c r="I174" s="235" t="s">
        <v>285</v>
      </c>
      <c r="J174" s="235">
        <v>50</v>
      </c>
      <c r="K174" s="283"/>
    </row>
    <row r="175" s="1" customFormat="1" ht="15" customHeight="1">
      <c r="B175" s="260"/>
      <c r="C175" s="235" t="s">
        <v>310</v>
      </c>
      <c r="D175" s="235"/>
      <c r="E175" s="235"/>
      <c r="F175" s="258" t="s">
        <v>289</v>
      </c>
      <c r="G175" s="235"/>
      <c r="H175" s="235" t="s">
        <v>350</v>
      </c>
      <c r="I175" s="235" t="s">
        <v>285</v>
      </c>
      <c r="J175" s="235">
        <v>50</v>
      </c>
      <c r="K175" s="283"/>
    </row>
    <row r="176" s="1" customFormat="1" ht="15" customHeight="1">
      <c r="B176" s="260"/>
      <c r="C176" s="235" t="s">
        <v>308</v>
      </c>
      <c r="D176" s="235"/>
      <c r="E176" s="235"/>
      <c r="F176" s="258" t="s">
        <v>289</v>
      </c>
      <c r="G176" s="235"/>
      <c r="H176" s="235" t="s">
        <v>350</v>
      </c>
      <c r="I176" s="235" t="s">
        <v>285</v>
      </c>
      <c r="J176" s="235">
        <v>50</v>
      </c>
      <c r="K176" s="283"/>
    </row>
    <row r="177" s="1" customFormat="1" ht="15" customHeight="1">
      <c r="B177" s="260"/>
      <c r="C177" s="235" t="s">
        <v>92</v>
      </c>
      <c r="D177" s="235"/>
      <c r="E177" s="235"/>
      <c r="F177" s="258" t="s">
        <v>283</v>
      </c>
      <c r="G177" s="235"/>
      <c r="H177" s="235" t="s">
        <v>351</v>
      </c>
      <c r="I177" s="235" t="s">
        <v>352</v>
      </c>
      <c r="J177" s="235"/>
      <c r="K177" s="283"/>
    </row>
    <row r="178" s="1" customFormat="1" ht="15" customHeight="1">
      <c r="B178" s="260"/>
      <c r="C178" s="235" t="s">
        <v>54</v>
      </c>
      <c r="D178" s="235"/>
      <c r="E178" s="235"/>
      <c r="F178" s="258" t="s">
        <v>283</v>
      </c>
      <c r="G178" s="235"/>
      <c r="H178" s="235" t="s">
        <v>353</v>
      </c>
      <c r="I178" s="235" t="s">
        <v>354</v>
      </c>
      <c r="J178" s="235">
        <v>1</v>
      </c>
      <c r="K178" s="283"/>
    </row>
    <row r="179" s="1" customFormat="1" ht="15" customHeight="1">
      <c r="B179" s="260"/>
      <c r="C179" s="235" t="s">
        <v>50</v>
      </c>
      <c r="D179" s="235"/>
      <c r="E179" s="235"/>
      <c r="F179" s="258" t="s">
        <v>283</v>
      </c>
      <c r="G179" s="235"/>
      <c r="H179" s="235" t="s">
        <v>355</v>
      </c>
      <c r="I179" s="235" t="s">
        <v>285</v>
      </c>
      <c r="J179" s="235">
        <v>20</v>
      </c>
      <c r="K179" s="283"/>
    </row>
    <row r="180" s="1" customFormat="1" ht="15" customHeight="1">
      <c r="B180" s="260"/>
      <c r="C180" s="235" t="s">
        <v>51</v>
      </c>
      <c r="D180" s="235"/>
      <c r="E180" s="235"/>
      <c r="F180" s="258" t="s">
        <v>283</v>
      </c>
      <c r="G180" s="235"/>
      <c r="H180" s="235" t="s">
        <v>356</v>
      </c>
      <c r="I180" s="235" t="s">
        <v>285</v>
      </c>
      <c r="J180" s="235">
        <v>255</v>
      </c>
      <c r="K180" s="283"/>
    </row>
    <row r="181" s="1" customFormat="1" ht="15" customHeight="1">
      <c r="B181" s="260"/>
      <c r="C181" s="235" t="s">
        <v>93</v>
      </c>
      <c r="D181" s="235"/>
      <c r="E181" s="235"/>
      <c r="F181" s="258" t="s">
        <v>283</v>
      </c>
      <c r="G181" s="235"/>
      <c r="H181" s="235" t="s">
        <v>247</v>
      </c>
      <c r="I181" s="235" t="s">
        <v>285</v>
      </c>
      <c r="J181" s="235">
        <v>10</v>
      </c>
      <c r="K181" s="283"/>
    </row>
    <row r="182" s="1" customFormat="1" ht="15" customHeight="1">
      <c r="B182" s="260"/>
      <c r="C182" s="235" t="s">
        <v>94</v>
      </c>
      <c r="D182" s="235"/>
      <c r="E182" s="235"/>
      <c r="F182" s="258" t="s">
        <v>283</v>
      </c>
      <c r="G182" s="235"/>
      <c r="H182" s="235" t="s">
        <v>357</v>
      </c>
      <c r="I182" s="235" t="s">
        <v>318</v>
      </c>
      <c r="J182" s="235"/>
      <c r="K182" s="283"/>
    </row>
    <row r="183" s="1" customFormat="1" ht="15" customHeight="1">
      <c r="B183" s="260"/>
      <c r="C183" s="235" t="s">
        <v>358</v>
      </c>
      <c r="D183" s="235"/>
      <c r="E183" s="235"/>
      <c r="F183" s="258" t="s">
        <v>283</v>
      </c>
      <c r="G183" s="235"/>
      <c r="H183" s="235" t="s">
        <v>359</v>
      </c>
      <c r="I183" s="235" t="s">
        <v>318</v>
      </c>
      <c r="J183" s="235"/>
      <c r="K183" s="283"/>
    </row>
    <row r="184" s="1" customFormat="1" ht="15" customHeight="1">
      <c r="B184" s="260"/>
      <c r="C184" s="235" t="s">
        <v>347</v>
      </c>
      <c r="D184" s="235"/>
      <c r="E184" s="235"/>
      <c r="F184" s="258" t="s">
        <v>283</v>
      </c>
      <c r="G184" s="235"/>
      <c r="H184" s="235" t="s">
        <v>360</v>
      </c>
      <c r="I184" s="235" t="s">
        <v>318</v>
      </c>
      <c r="J184" s="235"/>
      <c r="K184" s="283"/>
    </row>
    <row r="185" s="1" customFormat="1" ht="15" customHeight="1">
      <c r="B185" s="260"/>
      <c r="C185" s="235" t="s">
        <v>96</v>
      </c>
      <c r="D185" s="235"/>
      <c r="E185" s="235"/>
      <c r="F185" s="258" t="s">
        <v>289</v>
      </c>
      <c r="G185" s="235"/>
      <c r="H185" s="235" t="s">
        <v>361</v>
      </c>
      <c r="I185" s="235" t="s">
        <v>285</v>
      </c>
      <c r="J185" s="235">
        <v>50</v>
      </c>
      <c r="K185" s="283"/>
    </row>
    <row r="186" s="1" customFormat="1" ht="15" customHeight="1">
      <c r="B186" s="260"/>
      <c r="C186" s="235" t="s">
        <v>362</v>
      </c>
      <c r="D186" s="235"/>
      <c r="E186" s="235"/>
      <c r="F186" s="258" t="s">
        <v>289</v>
      </c>
      <c r="G186" s="235"/>
      <c r="H186" s="235" t="s">
        <v>363</v>
      </c>
      <c r="I186" s="235" t="s">
        <v>364</v>
      </c>
      <c r="J186" s="235"/>
      <c r="K186" s="283"/>
    </row>
    <row r="187" s="1" customFormat="1" ht="15" customHeight="1">
      <c r="B187" s="260"/>
      <c r="C187" s="235" t="s">
        <v>365</v>
      </c>
      <c r="D187" s="235"/>
      <c r="E187" s="235"/>
      <c r="F187" s="258" t="s">
        <v>289</v>
      </c>
      <c r="G187" s="235"/>
      <c r="H187" s="235" t="s">
        <v>366</v>
      </c>
      <c r="I187" s="235" t="s">
        <v>364</v>
      </c>
      <c r="J187" s="235"/>
      <c r="K187" s="283"/>
    </row>
    <row r="188" s="1" customFormat="1" ht="15" customHeight="1">
      <c r="B188" s="260"/>
      <c r="C188" s="235" t="s">
        <v>367</v>
      </c>
      <c r="D188" s="235"/>
      <c r="E188" s="235"/>
      <c r="F188" s="258" t="s">
        <v>289</v>
      </c>
      <c r="G188" s="235"/>
      <c r="H188" s="235" t="s">
        <v>368</v>
      </c>
      <c r="I188" s="235" t="s">
        <v>364</v>
      </c>
      <c r="J188" s="235"/>
      <c r="K188" s="283"/>
    </row>
    <row r="189" s="1" customFormat="1" ht="15" customHeight="1">
      <c r="B189" s="260"/>
      <c r="C189" s="296" t="s">
        <v>369</v>
      </c>
      <c r="D189" s="235"/>
      <c r="E189" s="235"/>
      <c r="F189" s="258" t="s">
        <v>289</v>
      </c>
      <c r="G189" s="235"/>
      <c r="H189" s="235" t="s">
        <v>370</v>
      </c>
      <c r="I189" s="235" t="s">
        <v>371</v>
      </c>
      <c r="J189" s="297" t="s">
        <v>372</v>
      </c>
      <c r="K189" s="283"/>
    </row>
    <row r="190" s="14" customFormat="1" ht="15" customHeight="1">
      <c r="B190" s="298"/>
      <c r="C190" s="299" t="s">
        <v>373</v>
      </c>
      <c r="D190" s="300"/>
      <c r="E190" s="300"/>
      <c r="F190" s="301" t="s">
        <v>289</v>
      </c>
      <c r="G190" s="300"/>
      <c r="H190" s="300" t="s">
        <v>374</v>
      </c>
      <c r="I190" s="300" t="s">
        <v>371</v>
      </c>
      <c r="J190" s="302" t="s">
        <v>372</v>
      </c>
      <c r="K190" s="303"/>
    </row>
    <row r="191" s="1" customFormat="1" ht="15" customHeight="1">
      <c r="B191" s="260"/>
      <c r="C191" s="296" t="s">
        <v>39</v>
      </c>
      <c r="D191" s="235"/>
      <c r="E191" s="235"/>
      <c r="F191" s="258" t="s">
        <v>283</v>
      </c>
      <c r="G191" s="235"/>
      <c r="H191" s="232" t="s">
        <v>375</v>
      </c>
      <c r="I191" s="235" t="s">
        <v>376</v>
      </c>
      <c r="J191" s="235"/>
      <c r="K191" s="283"/>
    </row>
    <row r="192" s="1" customFormat="1" ht="15" customHeight="1">
      <c r="B192" s="260"/>
      <c r="C192" s="296" t="s">
        <v>377</v>
      </c>
      <c r="D192" s="235"/>
      <c r="E192" s="235"/>
      <c r="F192" s="258" t="s">
        <v>283</v>
      </c>
      <c r="G192" s="235"/>
      <c r="H192" s="235" t="s">
        <v>378</v>
      </c>
      <c r="I192" s="235" t="s">
        <v>318</v>
      </c>
      <c r="J192" s="235"/>
      <c r="K192" s="283"/>
    </row>
    <row r="193" s="1" customFormat="1" ht="15" customHeight="1">
      <c r="B193" s="260"/>
      <c r="C193" s="296" t="s">
        <v>379</v>
      </c>
      <c r="D193" s="235"/>
      <c r="E193" s="235"/>
      <c r="F193" s="258" t="s">
        <v>283</v>
      </c>
      <c r="G193" s="235"/>
      <c r="H193" s="235" t="s">
        <v>380</v>
      </c>
      <c r="I193" s="235" t="s">
        <v>318</v>
      </c>
      <c r="J193" s="235"/>
      <c r="K193" s="283"/>
    </row>
    <row r="194" s="1" customFormat="1" ht="15" customHeight="1">
      <c r="B194" s="260"/>
      <c r="C194" s="296" t="s">
        <v>381</v>
      </c>
      <c r="D194" s="235"/>
      <c r="E194" s="235"/>
      <c r="F194" s="258" t="s">
        <v>289</v>
      </c>
      <c r="G194" s="235"/>
      <c r="H194" s="235" t="s">
        <v>382</v>
      </c>
      <c r="I194" s="235" t="s">
        <v>318</v>
      </c>
      <c r="J194" s="235"/>
      <c r="K194" s="283"/>
    </row>
    <row r="195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="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1">
      <c r="B200" s="225"/>
      <c r="C200" s="226" t="s">
        <v>383</v>
      </c>
      <c r="D200" s="226"/>
      <c r="E200" s="226"/>
      <c r="F200" s="226"/>
      <c r="G200" s="226"/>
      <c r="H200" s="226"/>
      <c r="I200" s="226"/>
      <c r="J200" s="226"/>
      <c r="K200" s="227"/>
    </row>
    <row r="201" s="1" customFormat="1" ht="25.5" customHeight="1">
      <c r="B201" s="225"/>
      <c r="C201" s="305" t="s">
        <v>384</v>
      </c>
      <c r="D201" s="305"/>
      <c r="E201" s="305"/>
      <c r="F201" s="305" t="s">
        <v>385</v>
      </c>
      <c r="G201" s="306"/>
      <c r="H201" s="305" t="s">
        <v>386</v>
      </c>
      <c r="I201" s="305"/>
      <c r="J201" s="305"/>
      <c r="K201" s="227"/>
    </row>
    <row r="202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="1" customFormat="1" ht="15" customHeight="1">
      <c r="B203" s="260"/>
      <c r="C203" s="235" t="s">
        <v>376</v>
      </c>
      <c r="D203" s="235"/>
      <c r="E203" s="235"/>
      <c r="F203" s="258" t="s">
        <v>40</v>
      </c>
      <c r="G203" s="235"/>
      <c r="H203" s="235" t="s">
        <v>387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41</v>
      </c>
      <c r="G204" s="235"/>
      <c r="H204" s="235" t="s">
        <v>388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44</v>
      </c>
      <c r="G205" s="235"/>
      <c r="H205" s="235" t="s">
        <v>389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42</v>
      </c>
      <c r="G206" s="235"/>
      <c r="H206" s="235" t="s">
        <v>390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 t="s">
        <v>43</v>
      </c>
      <c r="G207" s="235"/>
      <c r="H207" s="235" t="s">
        <v>391</v>
      </c>
      <c r="I207" s="235"/>
      <c r="J207" s="235"/>
      <c r="K207" s="283"/>
    </row>
    <row r="208" s="1" customFormat="1" ht="15" customHeight="1">
      <c r="B208" s="260"/>
      <c r="C208" s="235"/>
      <c r="D208" s="235"/>
      <c r="E208" s="235"/>
      <c r="F208" s="258"/>
      <c r="G208" s="235"/>
      <c r="H208" s="235"/>
      <c r="I208" s="235"/>
      <c r="J208" s="235"/>
      <c r="K208" s="283"/>
    </row>
    <row r="209" s="1" customFormat="1" ht="15" customHeight="1">
      <c r="B209" s="260"/>
      <c r="C209" s="235" t="s">
        <v>330</v>
      </c>
      <c r="D209" s="235"/>
      <c r="E209" s="235"/>
      <c r="F209" s="258" t="s">
        <v>73</v>
      </c>
      <c r="G209" s="235"/>
      <c r="H209" s="235" t="s">
        <v>392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225</v>
      </c>
      <c r="G210" s="235"/>
      <c r="H210" s="235" t="s">
        <v>226</v>
      </c>
      <c r="I210" s="235"/>
      <c r="J210" s="235"/>
      <c r="K210" s="283"/>
    </row>
    <row r="211" s="1" customFormat="1" ht="15" customHeight="1">
      <c r="B211" s="260"/>
      <c r="C211" s="235"/>
      <c r="D211" s="235"/>
      <c r="E211" s="235"/>
      <c r="F211" s="258" t="s">
        <v>223</v>
      </c>
      <c r="G211" s="235"/>
      <c r="H211" s="235" t="s">
        <v>393</v>
      </c>
      <c r="I211" s="235"/>
      <c r="J211" s="235"/>
      <c r="K211" s="283"/>
    </row>
    <row r="212" s="1" customFormat="1" ht="15" customHeight="1">
      <c r="B212" s="307"/>
      <c r="C212" s="235"/>
      <c r="D212" s="235"/>
      <c r="E212" s="235"/>
      <c r="F212" s="258" t="s">
        <v>227</v>
      </c>
      <c r="G212" s="296"/>
      <c r="H212" s="287" t="s">
        <v>228</v>
      </c>
      <c r="I212" s="287"/>
      <c r="J212" s="287"/>
      <c r="K212" s="308"/>
    </row>
    <row r="213" s="1" customFormat="1" ht="15" customHeight="1">
      <c r="B213" s="307"/>
      <c r="C213" s="235"/>
      <c r="D213" s="235"/>
      <c r="E213" s="235"/>
      <c r="F213" s="258" t="s">
        <v>229</v>
      </c>
      <c r="G213" s="296"/>
      <c r="H213" s="287" t="s">
        <v>206</v>
      </c>
      <c r="I213" s="287"/>
      <c r="J213" s="287"/>
      <c r="K213" s="308"/>
    </row>
    <row r="214" s="1" customFormat="1" ht="15" customHeight="1">
      <c r="B214" s="307"/>
      <c r="C214" s="235"/>
      <c r="D214" s="235"/>
      <c r="E214" s="235"/>
      <c r="F214" s="258"/>
      <c r="G214" s="296"/>
      <c r="H214" s="287"/>
      <c r="I214" s="287"/>
      <c r="J214" s="287"/>
      <c r="K214" s="308"/>
    </row>
    <row r="215" s="1" customFormat="1" ht="15" customHeight="1">
      <c r="B215" s="307"/>
      <c r="C215" s="235" t="s">
        <v>354</v>
      </c>
      <c r="D215" s="235"/>
      <c r="E215" s="235"/>
      <c r="F215" s="258">
        <v>1</v>
      </c>
      <c r="G215" s="296"/>
      <c r="H215" s="287" t="s">
        <v>394</v>
      </c>
      <c r="I215" s="287"/>
      <c r="J215" s="287"/>
      <c r="K215" s="308"/>
    </row>
    <row r="216" s="1" customFormat="1" ht="15" customHeight="1">
      <c r="B216" s="307"/>
      <c r="C216" s="235"/>
      <c r="D216" s="235"/>
      <c r="E216" s="235"/>
      <c r="F216" s="258">
        <v>2</v>
      </c>
      <c r="G216" s="296"/>
      <c r="H216" s="287" t="s">
        <v>395</v>
      </c>
      <c r="I216" s="287"/>
      <c r="J216" s="287"/>
      <c r="K216" s="308"/>
    </row>
    <row r="217" s="1" customFormat="1" ht="15" customHeight="1">
      <c r="B217" s="307"/>
      <c r="C217" s="235"/>
      <c r="D217" s="235"/>
      <c r="E217" s="235"/>
      <c r="F217" s="258">
        <v>3</v>
      </c>
      <c r="G217" s="296"/>
      <c r="H217" s="287" t="s">
        <v>396</v>
      </c>
      <c r="I217" s="287"/>
      <c r="J217" s="287"/>
      <c r="K217" s="308"/>
    </row>
    <row r="218" s="1" customFormat="1" ht="15" customHeight="1">
      <c r="B218" s="307"/>
      <c r="C218" s="235"/>
      <c r="D218" s="235"/>
      <c r="E218" s="235"/>
      <c r="F218" s="258">
        <v>4</v>
      </c>
      <c r="G218" s="296"/>
      <c r="H218" s="287" t="s">
        <v>397</v>
      </c>
      <c r="I218" s="287"/>
      <c r="J218" s="287"/>
      <c r="K218" s="308"/>
    </row>
    <row r="219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Lynx\Přemysl</dc:creator>
  <cp:lastModifiedBy>Lynx\Přemysl</cp:lastModifiedBy>
  <dcterms:created xsi:type="dcterms:W3CDTF">2025-03-05T15:14:47Z</dcterms:created>
  <dcterms:modified xsi:type="dcterms:W3CDTF">2025-03-05T15:14:49Z</dcterms:modified>
</cp:coreProperties>
</file>